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Treasurer\Desktop\Findet\"/>
    </mc:Choice>
  </mc:AlternateContent>
  <bookViews>
    <workbookView xWindow="0" yWindow="0" windowWidth="19200" windowHeight="6930"/>
  </bookViews>
  <sheets>
    <sheet name="Report" sheetId="2" r:id="rId1"/>
    <sheet name="Findet" sheetId="1" r:id="rId2"/>
    <sheet name="General Fund" sheetId="3" r:id="rId3"/>
  </sheets>
  <externalReferences>
    <externalReference r:id="rId4"/>
  </externalReferences>
  <definedNames>
    <definedName name="_xlnm._FilterDatabase" localSheetId="1" hidden="1">Findet!$A$1:$V$677</definedName>
    <definedName name="_xlnm._FilterDatabase" localSheetId="2" hidden="1">'General Fund'!$A$1:$V$841</definedName>
  </definedNames>
  <calcPr calcId="162913"/>
  <pivotCaches>
    <pivotCache cacheId="1" r:id="rId5"/>
    <pivotCache cacheId="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 l="1"/>
  <c r="F26" i="2"/>
  <c r="E26" i="2"/>
  <c r="D26" i="2"/>
  <c r="C26" i="2"/>
  <c r="B26" i="2"/>
  <c r="G24" i="2"/>
  <c r="F24" i="2"/>
  <c r="E24" i="2"/>
  <c r="D24" i="2"/>
  <c r="C24" i="2"/>
  <c r="B24" i="2"/>
  <c r="G22" i="2" l="1"/>
  <c r="G27" i="2" l="1"/>
  <c r="F22" i="2"/>
  <c r="E22" i="2"/>
  <c r="D22" i="2"/>
  <c r="C22" i="2"/>
  <c r="B22" i="2"/>
  <c r="F27" i="2" l="1"/>
  <c r="D27" i="2" l="1"/>
  <c r="E27" i="2"/>
  <c r="V538" i="1" l="1"/>
  <c r="U538" i="1"/>
  <c r="T538" i="1"/>
  <c r="V537" i="1"/>
  <c r="U537" i="1"/>
  <c r="T537" i="1"/>
  <c r="V536" i="1"/>
  <c r="U536" i="1"/>
  <c r="T536" i="1"/>
  <c r="V535" i="1"/>
  <c r="U535" i="1"/>
  <c r="T535" i="1"/>
  <c r="V534" i="1"/>
  <c r="U534" i="1"/>
  <c r="T534" i="1"/>
  <c r="V533" i="1"/>
  <c r="U533" i="1"/>
  <c r="T533" i="1"/>
  <c r="V532" i="1"/>
  <c r="U532" i="1"/>
  <c r="T532" i="1"/>
  <c r="V531" i="1"/>
  <c r="U531" i="1"/>
  <c r="T531" i="1"/>
  <c r="V530" i="1"/>
  <c r="U530" i="1"/>
  <c r="T530" i="1"/>
  <c r="V529" i="1"/>
  <c r="U529" i="1"/>
  <c r="T529" i="1"/>
  <c r="V528" i="1"/>
  <c r="U528" i="1"/>
  <c r="T528" i="1"/>
  <c r="V527" i="1"/>
  <c r="U527" i="1"/>
  <c r="T527" i="1"/>
  <c r="V526" i="1"/>
  <c r="U526" i="1"/>
  <c r="T526" i="1"/>
  <c r="V525" i="1"/>
  <c r="U525" i="1"/>
  <c r="T525" i="1"/>
  <c r="V524" i="1"/>
  <c r="U524" i="1"/>
  <c r="T524" i="1"/>
  <c r="V523" i="1"/>
  <c r="U523" i="1"/>
  <c r="T523" i="1"/>
  <c r="V522" i="1"/>
  <c r="U522" i="1"/>
  <c r="T522" i="1"/>
  <c r="V521" i="1"/>
  <c r="U521" i="1"/>
  <c r="T521" i="1"/>
  <c r="V520" i="1"/>
  <c r="U520" i="1"/>
  <c r="T520" i="1"/>
  <c r="V519" i="1"/>
  <c r="U519" i="1"/>
  <c r="T519" i="1"/>
  <c r="V518" i="1"/>
  <c r="U518" i="1"/>
  <c r="T518" i="1"/>
  <c r="V517" i="1"/>
  <c r="U517" i="1"/>
  <c r="T517" i="1"/>
  <c r="V516" i="1"/>
  <c r="U516" i="1"/>
  <c r="T516" i="1"/>
  <c r="V515" i="1" l="1"/>
  <c r="U515" i="1"/>
  <c r="T515" i="1"/>
  <c r="V514" i="1"/>
  <c r="U514" i="1"/>
  <c r="T514" i="1"/>
  <c r="V513" i="1" l="1"/>
  <c r="V512" i="1"/>
  <c r="V511" i="1"/>
  <c r="V510" i="1"/>
  <c r="V509" i="1"/>
  <c r="V508" i="1"/>
  <c r="V507" i="1"/>
  <c r="V506" i="1"/>
  <c r="V505" i="1"/>
  <c r="V504" i="1"/>
  <c r="V503" i="1"/>
  <c r="V502" i="1"/>
  <c r="V501" i="1"/>
  <c r="V500" i="1"/>
  <c r="V499" i="1"/>
  <c r="U513" i="1"/>
  <c r="T513" i="1"/>
  <c r="U512" i="1"/>
  <c r="T512" i="1"/>
  <c r="U511" i="1"/>
  <c r="T511" i="1"/>
  <c r="U510" i="1"/>
  <c r="T510" i="1"/>
  <c r="U509" i="1"/>
  <c r="T509" i="1"/>
  <c r="U508" i="1"/>
  <c r="T508" i="1"/>
  <c r="U507" i="1"/>
  <c r="T507" i="1"/>
  <c r="U506" i="1"/>
  <c r="T506" i="1"/>
  <c r="U505" i="1"/>
  <c r="T505" i="1"/>
  <c r="U504" i="1"/>
  <c r="T504" i="1"/>
  <c r="U503" i="1"/>
  <c r="T503" i="1"/>
  <c r="U502" i="1"/>
  <c r="T502" i="1"/>
  <c r="U501" i="1"/>
  <c r="T501" i="1"/>
  <c r="U500" i="1"/>
  <c r="T500" i="1"/>
  <c r="U499" i="1"/>
  <c r="T499" i="1"/>
  <c r="J42" i="2" l="1"/>
  <c r="V14" i="1" l="1"/>
  <c r="U14" i="1"/>
  <c r="T14" i="1"/>
  <c r="V13" i="1"/>
  <c r="U13" i="1"/>
  <c r="T13" i="1"/>
  <c r="V12" i="1"/>
  <c r="U12" i="1"/>
  <c r="T12" i="1"/>
  <c r="V11" i="1"/>
  <c r="U11" i="1"/>
  <c r="T11" i="1"/>
  <c r="V10" i="1"/>
  <c r="U10" i="1"/>
  <c r="T10" i="1"/>
  <c r="V9" i="1"/>
  <c r="U9" i="1"/>
  <c r="T9" i="1"/>
  <c r="V8" i="1"/>
  <c r="U8" i="1"/>
  <c r="T8" i="1"/>
  <c r="V7" i="1"/>
  <c r="U7" i="1"/>
  <c r="T7" i="1"/>
  <c r="V6" i="1"/>
  <c r="U6" i="1"/>
  <c r="T6" i="1"/>
  <c r="V5" i="1"/>
  <c r="U5" i="1"/>
  <c r="T5" i="1"/>
  <c r="V4" i="1"/>
  <c r="U4" i="1"/>
  <c r="T4" i="1"/>
  <c r="V3" i="1"/>
  <c r="U3" i="1"/>
  <c r="T3" i="1"/>
  <c r="V2" i="1"/>
  <c r="U2" i="1"/>
  <c r="T2" i="1"/>
  <c r="V498" i="1" l="1"/>
  <c r="U498" i="1"/>
  <c r="T498" i="1"/>
  <c r="V497" i="1"/>
  <c r="U497" i="1"/>
  <c r="T497" i="1"/>
  <c r="V496" i="1"/>
  <c r="U496" i="1"/>
  <c r="T496" i="1"/>
  <c r="V495" i="1"/>
  <c r="U495" i="1"/>
  <c r="T495" i="1"/>
  <c r="V494" i="1"/>
  <c r="U494" i="1"/>
  <c r="T494" i="1"/>
  <c r="V493" i="1"/>
  <c r="U493" i="1"/>
  <c r="T493" i="1"/>
  <c r="V492" i="1"/>
  <c r="U492" i="1"/>
  <c r="T492" i="1"/>
  <c r="B27" i="2" l="1"/>
  <c r="B28" i="2" s="1"/>
  <c r="C23" i="2" s="1"/>
  <c r="C27" i="2"/>
  <c r="V491" i="1"/>
  <c r="U491" i="1"/>
  <c r="T491" i="1"/>
  <c r="V490" i="1"/>
  <c r="U490" i="1"/>
  <c r="T490" i="1"/>
  <c r="V489" i="1"/>
  <c r="U489" i="1"/>
  <c r="T489" i="1"/>
  <c r="V488" i="1"/>
  <c r="U488" i="1"/>
  <c r="T488" i="1"/>
  <c r="V487" i="1"/>
  <c r="U487" i="1"/>
  <c r="T487" i="1"/>
  <c r="V486" i="1"/>
  <c r="U486" i="1"/>
  <c r="T486" i="1"/>
  <c r="V485" i="1"/>
  <c r="U485" i="1"/>
  <c r="T485" i="1"/>
  <c r="V484" i="1"/>
  <c r="U484" i="1"/>
  <c r="T484" i="1"/>
  <c r="V483" i="1"/>
  <c r="U483" i="1"/>
  <c r="T483" i="1"/>
  <c r="V482" i="1"/>
  <c r="U482" i="1"/>
  <c r="T482" i="1"/>
  <c r="V481" i="1"/>
  <c r="U481" i="1"/>
  <c r="T481" i="1"/>
  <c r="V480" i="1"/>
  <c r="U480" i="1"/>
  <c r="T480" i="1"/>
  <c r="V479" i="1"/>
  <c r="U479" i="1"/>
  <c r="T479" i="1"/>
  <c r="V478" i="1"/>
  <c r="U478" i="1"/>
  <c r="T478" i="1"/>
  <c r="V477" i="1"/>
  <c r="U477" i="1"/>
  <c r="T477" i="1"/>
  <c r="V476" i="1"/>
  <c r="U476" i="1"/>
  <c r="T476" i="1"/>
  <c r="V475" i="1"/>
  <c r="U475" i="1"/>
  <c r="T475" i="1"/>
  <c r="V474" i="1"/>
  <c r="U474" i="1"/>
  <c r="T474" i="1"/>
  <c r="V473" i="1"/>
  <c r="U473" i="1"/>
  <c r="T473" i="1"/>
  <c r="V472" i="1"/>
  <c r="U472" i="1"/>
  <c r="T472" i="1"/>
  <c r="V471" i="1"/>
  <c r="U471" i="1"/>
  <c r="T471" i="1"/>
  <c r="V470" i="1"/>
  <c r="U470" i="1"/>
  <c r="T470" i="1"/>
  <c r="V469" i="1"/>
  <c r="U469" i="1"/>
  <c r="T469" i="1"/>
  <c r="V468" i="1"/>
  <c r="U468" i="1"/>
  <c r="T468" i="1"/>
  <c r="V467" i="1"/>
  <c r="U467" i="1"/>
  <c r="T467" i="1"/>
  <c r="V466" i="1"/>
  <c r="U466" i="1"/>
  <c r="T466" i="1"/>
  <c r="V465" i="1"/>
  <c r="U465" i="1"/>
  <c r="T465" i="1"/>
  <c r="V464" i="1"/>
  <c r="U464" i="1"/>
  <c r="T464" i="1"/>
  <c r="V463" i="1"/>
  <c r="U463" i="1"/>
  <c r="T463" i="1"/>
  <c r="V462" i="1"/>
  <c r="U462" i="1"/>
  <c r="T462" i="1"/>
  <c r="V461" i="1"/>
  <c r="U461" i="1"/>
  <c r="T461" i="1"/>
  <c r="V460" i="1"/>
  <c r="U460" i="1"/>
  <c r="T460" i="1"/>
  <c r="V459" i="1"/>
  <c r="U459" i="1"/>
  <c r="T459" i="1"/>
  <c r="V458" i="1"/>
  <c r="U458" i="1"/>
  <c r="T458" i="1"/>
  <c r="G458" i="1"/>
  <c r="V457" i="1"/>
  <c r="U457" i="1"/>
  <c r="T457" i="1"/>
  <c r="G457" i="1"/>
  <c r="V456" i="1"/>
  <c r="U456" i="1"/>
  <c r="T456" i="1"/>
  <c r="G456" i="1"/>
  <c r="V455" i="1"/>
  <c r="U455" i="1"/>
  <c r="T455" i="1"/>
  <c r="G455" i="1"/>
  <c r="V454" i="1"/>
  <c r="U454" i="1"/>
  <c r="T454" i="1"/>
  <c r="G454" i="1"/>
  <c r="V453" i="1"/>
  <c r="U453" i="1"/>
  <c r="T453" i="1"/>
  <c r="G453" i="1"/>
  <c r="V452" i="1"/>
  <c r="U452" i="1"/>
  <c r="T452" i="1"/>
  <c r="V451" i="1"/>
  <c r="U451" i="1"/>
  <c r="T451" i="1"/>
  <c r="G451" i="1"/>
  <c r="V450" i="1"/>
  <c r="U450" i="1"/>
  <c r="T450" i="1"/>
  <c r="G450" i="1"/>
  <c r="V449" i="1"/>
  <c r="U449" i="1"/>
  <c r="T449" i="1"/>
  <c r="G449" i="1"/>
  <c r="V448" i="1"/>
  <c r="U448" i="1"/>
  <c r="T448" i="1"/>
  <c r="G448" i="1"/>
  <c r="V447" i="1"/>
  <c r="U447" i="1"/>
  <c r="T447" i="1"/>
  <c r="G447" i="1"/>
  <c r="V446" i="1"/>
  <c r="U446" i="1"/>
  <c r="T446" i="1"/>
  <c r="G446" i="1"/>
  <c r="V445" i="1"/>
  <c r="U445" i="1"/>
  <c r="T445" i="1"/>
  <c r="V444" i="1"/>
  <c r="U444" i="1"/>
  <c r="T444" i="1"/>
  <c r="G444" i="1"/>
  <c r="V443" i="1"/>
  <c r="U443" i="1"/>
  <c r="T443" i="1"/>
  <c r="G443" i="1"/>
  <c r="V442" i="1"/>
  <c r="U442" i="1"/>
  <c r="T442" i="1"/>
  <c r="G442" i="1"/>
  <c r="V441" i="1"/>
  <c r="U441" i="1"/>
  <c r="T441" i="1"/>
  <c r="G441" i="1"/>
  <c r="V440" i="1"/>
  <c r="U440" i="1"/>
  <c r="T440" i="1"/>
  <c r="G440" i="1"/>
  <c r="V439" i="1"/>
  <c r="U439" i="1"/>
  <c r="T439" i="1"/>
  <c r="G439" i="1"/>
  <c r="V438" i="1"/>
  <c r="U438" i="1"/>
  <c r="T438" i="1"/>
  <c r="V437" i="1"/>
  <c r="U437" i="1"/>
  <c r="T437" i="1"/>
  <c r="V436" i="1"/>
  <c r="U436" i="1"/>
  <c r="T436" i="1"/>
  <c r="V435" i="1"/>
  <c r="U435" i="1"/>
  <c r="T435" i="1"/>
  <c r="V434" i="1"/>
  <c r="U434" i="1"/>
  <c r="T434" i="1"/>
  <c r="V433" i="1"/>
  <c r="U433" i="1"/>
  <c r="T433" i="1"/>
  <c r="V432" i="1"/>
  <c r="U432" i="1"/>
  <c r="T432" i="1"/>
  <c r="V431" i="1"/>
  <c r="U431" i="1"/>
  <c r="T431" i="1"/>
  <c r="V430" i="1"/>
  <c r="U430" i="1"/>
  <c r="T430" i="1"/>
  <c r="V429" i="1"/>
  <c r="U429" i="1"/>
  <c r="T429" i="1"/>
  <c r="V428" i="1"/>
  <c r="U428" i="1"/>
  <c r="T428" i="1"/>
  <c r="V427" i="1"/>
  <c r="U427" i="1"/>
  <c r="T427" i="1"/>
  <c r="V426" i="1"/>
  <c r="U426" i="1"/>
  <c r="T426" i="1"/>
  <c r="V425" i="1"/>
  <c r="U425" i="1"/>
  <c r="T425" i="1"/>
  <c r="V424" i="1"/>
  <c r="U424" i="1"/>
  <c r="T424" i="1"/>
  <c r="V423" i="1"/>
  <c r="U423" i="1"/>
  <c r="T423" i="1"/>
  <c r="G423" i="1"/>
  <c r="V422" i="1"/>
  <c r="U422" i="1"/>
  <c r="T422" i="1"/>
  <c r="G422" i="1"/>
  <c r="V421" i="1"/>
  <c r="U421" i="1"/>
  <c r="T421" i="1"/>
  <c r="V420" i="1"/>
  <c r="U420" i="1"/>
  <c r="T420" i="1"/>
  <c r="V419" i="1"/>
  <c r="U419" i="1"/>
  <c r="T419" i="1"/>
  <c r="V418" i="1"/>
  <c r="U418" i="1"/>
  <c r="T418" i="1"/>
  <c r="V417" i="1"/>
  <c r="U417" i="1"/>
  <c r="T417" i="1"/>
  <c r="V416" i="1"/>
  <c r="U416" i="1"/>
  <c r="T416" i="1"/>
  <c r="V415" i="1"/>
  <c r="U415" i="1"/>
  <c r="T415" i="1"/>
  <c r="V414" i="1"/>
  <c r="U414" i="1"/>
  <c r="T414" i="1"/>
  <c r="V413" i="1"/>
  <c r="U413" i="1"/>
  <c r="T413" i="1"/>
  <c r="V412" i="1"/>
  <c r="U412" i="1"/>
  <c r="T412" i="1"/>
  <c r="V411" i="1"/>
  <c r="U411" i="1"/>
  <c r="T411" i="1"/>
  <c r="V410" i="1"/>
  <c r="U410" i="1"/>
  <c r="T410" i="1"/>
  <c r="V409" i="1"/>
  <c r="U409" i="1"/>
  <c r="T409" i="1"/>
  <c r="V408" i="1"/>
  <c r="U408" i="1"/>
  <c r="T408" i="1"/>
  <c r="V407" i="1"/>
  <c r="U407" i="1"/>
  <c r="T407" i="1"/>
  <c r="V406" i="1"/>
  <c r="U406" i="1"/>
  <c r="T406" i="1"/>
  <c r="V405" i="1"/>
  <c r="U405" i="1"/>
  <c r="T405" i="1"/>
  <c r="V404" i="1"/>
  <c r="U404" i="1"/>
  <c r="T404" i="1"/>
  <c r="V403" i="1"/>
  <c r="U403" i="1"/>
  <c r="T403" i="1"/>
  <c r="V402" i="1"/>
  <c r="U402" i="1"/>
  <c r="T402" i="1"/>
  <c r="V401" i="1"/>
  <c r="U401" i="1"/>
  <c r="T401" i="1"/>
  <c r="V400" i="1"/>
  <c r="U400" i="1"/>
  <c r="T400" i="1"/>
  <c r="V399" i="1"/>
  <c r="U399" i="1"/>
  <c r="T399" i="1"/>
  <c r="V398" i="1"/>
  <c r="U398" i="1"/>
  <c r="T398" i="1"/>
  <c r="V397" i="1"/>
  <c r="U397" i="1"/>
  <c r="T397" i="1"/>
  <c r="V396" i="1"/>
  <c r="U396" i="1"/>
  <c r="T396" i="1"/>
  <c r="V395" i="1"/>
  <c r="U395" i="1"/>
  <c r="T395" i="1"/>
  <c r="V394" i="1"/>
  <c r="U394" i="1"/>
  <c r="T394" i="1"/>
  <c r="V393" i="1"/>
  <c r="U393" i="1"/>
  <c r="T393" i="1"/>
  <c r="G393" i="1"/>
  <c r="V392" i="1"/>
  <c r="U392" i="1"/>
  <c r="T392" i="1"/>
  <c r="G392" i="1"/>
  <c r="V391" i="1"/>
  <c r="U391" i="1"/>
  <c r="T391" i="1"/>
  <c r="G391" i="1"/>
  <c r="V390" i="1"/>
  <c r="U390" i="1"/>
  <c r="T390" i="1"/>
  <c r="V389" i="1"/>
  <c r="U389" i="1"/>
  <c r="T389" i="1"/>
  <c r="V388" i="1"/>
  <c r="U388" i="1"/>
  <c r="T388" i="1"/>
  <c r="V387" i="1"/>
  <c r="U387" i="1"/>
  <c r="T387" i="1"/>
  <c r="V386" i="1"/>
  <c r="U386" i="1"/>
  <c r="T386" i="1"/>
  <c r="V385" i="1"/>
  <c r="U385" i="1"/>
  <c r="T385" i="1"/>
  <c r="V384" i="1"/>
  <c r="U384" i="1"/>
  <c r="T384" i="1"/>
  <c r="V383" i="1"/>
  <c r="U383" i="1"/>
  <c r="T383" i="1"/>
  <c r="V382" i="1"/>
  <c r="U382" i="1"/>
  <c r="T382" i="1"/>
  <c r="V381" i="1"/>
  <c r="U381" i="1"/>
  <c r="T381" i="1"/>
  <c r="V380" i="1"/>
  <c r="U380" i="1"/>
  <c r="T380" i="1"/>
  <c r="V379" i="1"/>
  <c r="U379" i="1"/>
  <c r="T379" i="1"/>
  <c r="V378" i="1"/>
  <c r="U378" i="1"/>
  <c r="T378" i="1"/>
  <c r="V377" i="1"/>
  <c r="U377" i="1"/>
  <c r="T377" i="1"/>
  <c r="V376" i="1"/>
  <c r="U376" i="1"/>
  <c r="T376" i="1"/>
  <c r="V375" i="1"/>
  <c r="U375" i="1"/>
  <c r="T375" i="1"/>
  <c r="V374" i="1"/>
  <c r="U374" i="1"/>
  <c r="T374" i="1"/>
  <c r="V373" i="1"/>
  <c r="U373" i="1"/>
  <c r="T373" i="1"/>
  <c r="V372" i="1"/>
  <c r="U372" i="1"/>
  <c r="T372" i="1"/>
  <c r="V371" i="1"/>
  <c r="U371" i="1"/>
  <c r="T371" i="1"/>
  <c r="V370" i="1"/>
  <c r="U370" i="1"/>
  <c r="T370" i="1"/>
  <c r="V369" i="1"/>
  <c r="U369" i="1"/>
  <c r="T369" i="1"/>
  <c r="V368" i="1"/>
  <c r="U368" i="1"/>
  <c r="T368" i="1"/>
  <c r="V367" i="1"/>
  <c r="U367" i="1"/>
  <c r="T367" i="1"/>
  <c r="V366" i="1"/>
  <c r="U366" i="1"/>
  <c r="T366" i="1"/>
  <c r="V365" i="1"/>
  <c r="U365" i="1"/>
  <c r="T365" i="1"/>
  <c r="V364" i="1"/>
  <c r="U364" i="1"/>
  <c r="T364" i="1"/>
  <c r="V363" i="1"/>
  <c r="U363" i="1"/>
  <c r="T363" i="1"/>
  <c r="V362" i="1"/>
  <c r="U362" i="1"/>
  <c r="T362" i="1"/>
  <c r="V361" i="1"/>
  <c r="U361" i="1"/>
  <c r="T361" i="1"/>
  <c r="V360" i="1"/>
  <c r="U360" i="1"/>
  <c r="T360" i="1"/>
  <c r="V359" i="1"/>
  <c r="U359" i="1"/>
  <c r="T359" i="1"/>
  <c r="V358" i="1"/>
  <c r="U358" i="1"/>
  <c r="T358" i="1"/>
  <c r="V357" i="1"/>
  <c r="U357" i="1"/>
  <c r="T357" i="1"/>
  <c r="V356" i="1"/>
  <c r="U356" i="1"/>
  <c r="T356" i="1"/>
  <c r="V355" i="1"/>
  <c r="U355" i="1"/>
  <c r="T355" i="1"/>
  <c r="V354" i="1"/>
  <c r="U354" i="1"/>
  <c r="T354" i="1"/>
  <c r="V353" i="1"/>
  <c r="U353" i="1"/>
  <c r="T353" i="1"/>
  <c r="V352" i="1"/>
  <c r="U352" i="1"/>
  <c r="T352" i="1"/>
  <c r="V351" i="1"/>
  <c r="U351" i="1"/>
  <c r="T351" i="1"/>
  <c r="V350" i="1"/>
  <c r="U350" i="1"/>
  <c r="T350" i="1"/>
  <c r="V349" i="1"/>
  <c r="U349" i="1"/>
  <c r="T349" i="1"/>
  <c r="V348" i="1"/>
  <c r="U348" i="1"/>
  <c r="T348" i="1"/>
  <c r="V347" i="1"/>
  <c r="U347" i="1"/>
  <c r="T347" i="1"/>
  <c r="V346" i="1"/>
  <c r="U346" i="1"/>
  <c r="T346" i="1"/>
  <c r="V345" i="1"/>
  <c r="U345" i="1"/>
  <c r="T345" i="1"/>
  <c r="V344" i="1"/>
  <c r="U344" i="1"/>
  <c r="T344" i="1"/>
  <c r="V343" i="1"/>
  <c r="U343" i="1"/>
  <c r="T343" i="1"/>
  <c r="V342" i="1"/>
  <c r="U342" i="1"/>
  <c r="T342" i="1"/>
  <c r="V341" i="1"/>
  <c r="U341" i="1"/>
  <c r="T341" i="1"/>
  <c r="V340" i="1"/>
  <c r="U340" i="1"/>
  <c r="T340" i="1"/>
  <c r="V339" i="1"/>
  <c r="U339" i="1"/>
  <c r="T339" i="1"/>
  <c r="V338" i="1"/>
  <c r="U338" i="1"/>
  <c r="T338" i="1"/>
  <c r="V337" i="1"/>
  <c r="U337" i="1"/>
  <c r="T337" i="1"/>
  <c r="V336" i="1"/>
  <c r="U336" i="1"/>
  <c r="T336" i="1"/>
  <c r="V335" i="1"/>
  <c r="U335" i="1"/>
  <c r="T335" i="1"/>
  <c r="V334" i="1"/>
  <c r="U334" i="1"/>
  <c r="T334" i="1"/>
  <c r="V333" i="1"/>
  <c r="U333" i="1"/>
  <c r="T333" i="1"/>
  <c r="V332" i="1"/>
  <c r="U332" i="1"/>
  <c r="T332" i="1"/>
  <c r="V331" i="1"/>
  <c r="U331" i="1"/>
  <c r="T331" i="1"/>
  <c r="V330" i="1"/>
  <c r="U330" i="1"/>
  <c r="T330" i="1"/>
  <c r="V329" i="1"/>
  <c r="U329" i="1"/>
  <c r="T329" i="1"/>
  <c r="V328" i="1"/>
  <c r="U328" i="1"/>
  <c r="T328" i="1"/>
  <c r="V327" i="1"/>
  <c r="U327" i="1"/>
  <c r="T327" i="1"/>
  <c r="V326" i="1"/>
  <c r="U326" i="1"/>
  <c r="T326" i="1"/>
  <c r="V325" i="1"/>
  <c r="U325" i="1"/>
  <c r="T325" i="1"/>
  <c r="V324" i="1"/>
  <c r="U324" i="1"/>
  <c r="T324" i="1"/>
  <c r="V323" i="1"/>
  <c r="U323" i="1"/>
  <c r="T323" i="1"/>
  <c r="V322" i="1"/>
  <c r="U322" i="1"/>
  <c r="T322" i="1"/>
  <c r="V321" i="1"/>
  <c r="U321" i="1"/>
  <c r="T321" i="1"/>
  <c r="V320" i="1"/>
  <c r="U320" i="1"/>
  <c r="T320" i="1"/>
  <c r="V319" i="1"/>
  <c r="U319" i="1"/>
  <c r="T319" i="1"/>
  <c r="V318" i="1"/>
  <c r="U318" i="1"/>
  <c r="T318" i="1"/>
  <c r="V317" i="1"/>
  <c r="U317" i="1"/>
  <c r="T317" i="1"/>
  <c r="V316" i="1"/>
  <c r="U316" i="1"/>
  <c r="T316" i="1"/>
  <c r="G316" i="1"/>
  <c r="V315" i="1"/>
  <c r="U315" i="1"/>
  <c r="T315" i="1"/>
  <c r="V314" i="1"/>
  <c r="U314" i="1"/>
  <c r="T314" i="1"/>
  <c r="V313" i="1"/>
  <c r="U313" i="1"/>
  <c r="T313" i="1"/>
  <c r="V312" i="1"/>
  <c r="U312" i="1"/>
  <c r="T312" i="1"/>
  <c r="G312" i="1"/>
  <c r="V311" i="1"/>
  <c r="U311" i="1"/>
  <c r="T311" i="1"/>
  <c r="V310" i="1"/>
  <c r="U310" i="1"/>
  <c r="T310" i="1"/>
  <c r="V309" i="1"/>
  <c r="U309" i="1"/>
  <c r="T309" i="1"/>
  <c r="V308" i="1"/>
  <c r="U308" i="1"/>
  <c r="T308" i="1"/>
  <c r="V307" i="1"/>
  <c r="U307" i="1"/>
  <c r="T307" i="1"/>
  <c r="V306" i="1"/>
  <c r="U306" i="1"/>
  <c r="T306" i="1"/>
  <c r="V305" i="1"/>
  <c r="U305" i="1"/>
  <c r="T305" i="1"/>
  <c r="V304" i="1"/>
  <c r="U304" i="1"/>
  <c r="T304" i="1"/>
  <c r="V303" i="1"/>
  <c r="U303" i="1"/>
  <c r="T303" i="1"/>
  <c r="V302" i="1"/>
  <c r="U302" i="1"/>
  <c r="T302" i="1"/>
  <c r="V301" i="1"/>
  <c r="U301" i="1"/>
  <c r="T301" i="1"/>
  <c r="V300" i="1"/>
  <c r="U300" i="1"/>
  <c r="T300" i="1"/>
  <c r="V299" i="1"/>
  <c r="U299" i="1"/>
  <c r="T299" i="1"/>
  <c r="V298" i="1"/>
  <c r="U298" i="1"/>
  <c r="T298" i="1"/>
  <c r="V297" i="1"/>
  <c r="U297" i="1"/>
  <c r="T297" i="1"/>
  <c r="V296" i="1"/>
  <c r="U296" i="1"/>
  <c r="T296" i="1"/>
  <c r="V295" i="1"/>
  <c r="U295" i="1"/>
  <c r="T295" i="1"/>
  <c r="V294" i="1"/>
  <c r="U294" i="1"/>
  <c r="T294" i="1"/>
  <c r="V293" i="1"/>
  <c r="U293" i="1"/>
  <c r="T293" i="1"/>
  <c r="V292" i="1"/>
  <c r="U292" i="1"/>
  <c r="T292" i="1"/>
  <c r="V291" i="1"/>
  <c r="U291" i="1"/>
  <c r="T291" i="1"/>
  <c r="G291" i="1"/>
  <c r="V290" i="1"/>
  <c r="U290" i="1"/>
  <c r="T290" i="1"/>
  <c r="G290" i="1"/>
  <c r="V289" i="1"/>
  <c r="U289" i="1"/>
  <c r="T289" i="1"/>
  <c r="G289" i="1"/>
  <c r="V288" i="1"/>
  <c r="U288" i="1"/>
  <c r="T288" i="1"/>
  <c r="G288" i="1"/>
  <c r="V287" i="1"/>
  <c r="U287" i="1"/>
  <c r="T287" i="1"/>
  <c r="G287" i="1"/>
  <c r="V286" i="1"/>
  <c r="U286" i="1"/>
  <c r="T286" i="1"/>
  <c r="G286" i="1"/>
  <c r="V285" i="1"/>
  <c r="U285" i="1"/>
  <c r="T285" i="1"/>
  <c r="V284" i="1"/>
  <c r="U284" i="1"/>
  <c r="T284" i="1"/>
  <c r="V283" i="1"/>
  <c r="U283" i="1"/>
  <c r="T283" i="1"/>
  <c r="V282" i="1"/>
  <c r="U282" i="1"/>
  <c r="T282" i="1"/>
  <c r="V281" i="1"/>
  <c r="U281" i="1"/>
  <c r="T281" i="1"/>
  <c r="V280" i="1"/>
  <c r="U280" i="1"/>
  <c r="T280" i="1"/>
  <c r="V279" i="1"/>
  <c r="U279" i="1"/>
  <c r="T279" i="1"/>
  <c r="V278" i="1"/>
  <c r="U278" i="1"/>
  <c r="T278" i="1"/>
  <c r="V277" i="1"/>
  <c r="U277" i="1"/>
  <c r="T277" i="1"/>
  <c r="V276" i="1"/>
  <c r="U276" i="1"/>
  <c r="T276" i="1"/>
  <c r="V275" i="1"/>
  <c r="U275" i="1"/>
  <c r="T275" i="1"/>
  <c r="V274" i="1"/>
  <c r="U274" i="1"/>
  <c r="T274" i="1"/>
  <c r="V273" i="1"/>
  <c r="U273" i="1"/>
  <c r="T273" i="1"/>
  <c r="V272" i="1"/>
  <c r="U272" i="1"/>
  <c r="T272" i="1"/>
  <c r="V271" i="1"/>
  <c r="U271" i="1"/>
  <c r="T271" i="1"/>
  <c r="V270" i="1"/>
  <c r="U270" i="1"/>
  <c r="T270" i="1"/>
  <c r="V269" i="1"/>
  <c r="U269" i="1"/>
  <c r="T269" i="1"/>
  <c r="V268" i="1"/>
  <c r="U268" i="1"/>
  <c r="T268" i="1"/>
  <c r="V267" i="1"/>
  <c r="U267" i="1"/>
  <c r="T267" i="1"/>
  <c r="V266" i="1"/>
  <c r="U266" i="1"/>
  <c r="T266" i="1"/>
  <c r="V265" i="1"/>
  <c r="U265" i="1"/>
  <c r="T265" i="1"/>
  <c r="V264" i="1"/>
  <c r="U264" i="1"/>
  <c r="T264" i="1"/>
  <c r="V263" i="1"/>
  <c r="U263" i="1"/>
  <c r="T263" i="1"/>
  <c r="V262" i="1"/>
  <c r="U262" i="1"/>
  <c r="T262" i="1"/>
  <c r="V261" i="1"/>
  <c r="U261" i="1"/>
  <c r="T261" i="1"/>
  <c r="V260" i="1"/>
  <c r="U260" i="1"/>
  <c r="T260" i="1"/>
  <c r="V259" i="1"/>
  <c r="U259" i="1"/>
  <c r="T259" i="1"/>
  <c r="V258" i="1"/>
  <c r="U258" i="1"/>
  <c r="T258" i="1"/>
  <c r="V257" i="1"/>
  <c r="U257" i="1"/>
  <c r="T257" i="1"/>
  <c r="V256" i="1"/>
  <c r="U256" i="1"/>
  <c r="T256" i="1"/>
  <c r="G256" i="1"/>
  <c r="V255" i="1"/>
  <c r="U255" i="1"/>
  <c r="T255" i="1"/>
  <c r="G255" i="1"/>
  <c r="V254" i="1"/>
  <c r="U254" i="1"/>
  <c r="T254" i="1"/>
  <c r="G254" i="1"/>
  <c r="V253" i="1"/>
  <c r="U253" i="1"/>
  <c r="T253" i="1"/>
  <c r="V252" i="1"/>
  <c r="U252" i="1"/>
  <c r="T252" i="1"/>
  <c r="V251" i="1"/>
  <c r="U251" i="1"/>
  <c r="T251" i="1"/>
  <c r="V250" i="1"/>
  <c r="U250" i="1"/>
  <c r="T250" i="1"/>
  <c r="V249" i="1"/>
  <c r="U249" i="1"/>
  <c r="T249" i="1"/>
  <c r="V248" i="1"/>
  <c r="U248" i="1"/>
  <c r="T248" i="1"/>
  <c r="V247" i="1"/>
  <c r="U247" i="1"/>
  <c r="T247" i="1"/>
  <c r="V246" i="1"/>
  <c r="U246" i="1"/>
  <c r="T246" i="1"/>
  <c r="V245" i="1"/>
  <c r="U245" i="1"/>
  <c r="T245" i="1"/>
  <c r="G245" i="1"/>
  <c r="V244" i="1"/>
  <c r="U244" i="1"/>
  <c r="T244" i="1"/>
  <c r="G244" i="1"/>
  <c r="V243" i="1"/>
  <c r="U243" i="1"/>
  <c r="T243" i="1"/>
  <c r="G243" i="1"/>
  <c r="V242" i="1"/>
  <c r="U242" i="1"/>
  <c r="T242" i="1"/>
  <c r="G242" i="1"/>
  <c r="V241" i="1"/>
  <c r="U241" i="1"/>
  <c r="T241" i="1"/>
  <c r="V240" i="1"/>
  <c r="U240" i="1"/>
  <c r="T240" i="1"/>
  <c r="V239" i="1"/>
  <c r="U239" i="1"/>
  <c r="T239" i="1"/>
  <c r="V238" i="1"/>
  <c r="U238" i="1"/>
  <c r="T238" i="1"/>
  <c r="V237" i="1"/>
  <c r="U237" i="1"/>
  <c r="T237" i="1"/>
  <c r="V236" i="1"/>
  <c r="U236" i="1"/>
  <c r="T236" i="1"/>
  <c r="V235" i="1"/>
  <c r="U235" i="1"/>
  <c r="T235" i="1"/>
  <c r="V234" i="1"/>
  <c r="U234" i="1"/>
  <c r="T234" i="1"/>
  <c r="V233" i="1"/>
  <c r="U233" i="1"/>
  <c r="T233" i="1"/>
  <c r="V232" i="1"/>
  <c r="U232" i="1"/>
  <c r="T232" i="1"/>
  <c r="V231" i="1"/>
  <c r="U231" i="1"/>
  <c r="T231" i="1"/>
  <c r="V230" i="1"/>
  <c r="U230" i="1"/>
  <c r="T230" i="1"/>
  <c r="V229" i="1"/>
  <c r="U229" i="1"/>
  <c r="T229" i="1"/>
  <c r="V228" i="1"/>
  <c r="U228" i="1"/>
  <c r="T228" i="1"/>
  <c r="V227" i="1"/>
  <c r="U227" i="1"/>
  <c r="T227" i="1"/>
  <c r="V226" i="1"/>
  <c r="U226" i="1"/>
  <c r="T226" i="1"/>
  <c r="V225" i="1"/>
  <c r="U225" i="1"/>
  <c r="T225" i="1"/>
  <c r="V224" i="1"/>
  <c r="U224" i="1"/>
  <c r="T224" i="1"/>
  <c r="V223" i="1"/>
  <c r="U223" i="1"/>
  <c r="T223" i="1"/>
  <c r="V222" i="1"/>
  <c r="U222" i="1"/>
  <c r="T222" i="1"/>
  <c r="V221" i="1"/>
  <c r="U221" i="1"/>
  <c r="T221" i="1"/>
  <c r="V220" i="1"/>
  <c r="U220" i="1"/>
  <c r="T220" i="1"/>
  <c r="V219" i="1"/>
  <c r="U219" i="1"/>
  <c r="T219" i="1"/>
  <c r="V218" i="1"/>
  <c r="U218" i="1"/>
  <c r="T218" i="1"/>
  <c r="V217" i="1"/>
  <c r="U217" i="1"/>
  <c r="T217" i="1"/>
  <c r="V216" i="1"/>
  <c r="U216" i="1"/>
  <c r="T216" i="1"/>
  <c r="V215" i="1"/>
  <c r="U215" i="1"/>
  <c r="T215" i="1"/>
  <c r="V214" i="1"/>
  <c r="U214" i="1"/>
  <c r="T214" i="1"/>
  <c r="V213" i="1"/>
  <c r="U213" i="1"/>
  <c r="T213" i="1"/>
  <c r="V212" i="1"/>
  <c r="U212" i="1"/>
  <c r="T212" i="1"/>
  <c r="V211" i="1"/>
  <c r="U211" i="1"/>
  <c r="T211" i="1"/>
  <c r="V210" i="1"/>
  <c r="U210" i="1"/>
  <c r="T210" i="1"/>
  <c r="V209" i="1"/>
  <c r="U209" i="1"/>
  <c r="T209" i="1"/>
  <c r="V208" i="1"/>
  <c r="U208" i="1"/>
  <c r="T208" i="1"/>
  <c r="V207" i="1"/>
  <c r="U207" i="1"/>
  <c r="T207" i="1"/>
  <c r="V206" i="1"/>
  <c r="U206" i="1"/>
  <c r="T206" i="1"/>
  <c r="V205" i="1"/>
  <c r="U205" i="1"/>
  <c r="T205" i="1"/>
  <c r="V204" i="1"/>
  <c r="U204" i="1"/>
  <c r="T204" i="1"/>
  <c r="V203" i="1"/>
  <c r="U203" i="1"/>
  <c r="T203" i="1"/>
  <c r="V202" i="1"/>
  <c r="U202" i="1"/>
  <c r="T202" i="1"/>
  <c r="V201" i="1"/>
  <c r="U201" i="1"/>
  <c r="T201" i="1"/>
  <c r="V200" i="1"/>
  <c r="U200" i="1"/>
  <c r="T200" i="1"/>
  <c r="V199" i="1"/>
  <c r="U199" i="1"/>
  <c r="T199" i="1"/>
  <c r="V198" i="1"/>
  <c r="U198" i="1"/>
  <c r="T198" i="1"/>
  <c r="V197" i="1"/>
  <c r="U197" i="1"/>
  <c r="T197" i="1"/>
  <c r="V196" i="1"/>
  <c r="U196" i="1"/>
  <c r="T196" i="1"/>
  <c r="V195" i="1"/>
  <c r="U195" i="1"/>
  <c r="T195" i="1"/>
  <c r="V194" i="1"/>
  <c r="U194" i="1"/>
  <c r="T194" i="1"/>
  <c r="V193" i="1"/>
  <c r="U193" i="1"/>
  <c r="T193" i="1"/>
  <c r="V192" i="1"/>
  <c r="U192" i="1"/>
  <c r="T192" i="1"/>
  <c r="V191" i="1"/>
  <c r="U191" i="1"/>
  <c r="T191" i="1"/>
  <c r="V190" i="1"/>
  <c r="U190" i="1"/>
  <c r="T190" i="1"/>
  <c r="V189" i="1"/>
  <c r="U189" i="1"/>
  <c r="T189" i="1"/>
  <c r="V188" i="1"/>
  <c r="U188" i="1"/>
  <c r="T188" i="1"/>
  <c r="V187" i="1"/>
  <c r="U187" i="1"/>
  <c r="T187" i="1"/>
  <c r="V186" i="1"/>
  <c r="U186" i="1"/>
  <c r="T186" i="1"/>
  <c r="V185" i="1"/>
  <c r="U185" i="1"/>
  <c r="T185" i="1"/>
  <c r="V184" i="1"/>
  <c r="U184" i="1"/>
  <c r="T184" i="1"/>
  <c r="V183" i="1"/>
  <c r="U183" i="1"/>
  <c r="T183" i="1"/>
  <c r="V182" i="1"/>
  <c r="U182" i="1"/>
  <c r="T182" i="1"/>
  <c r="V181" i="1"/>
  <c r="U181" i="1"/>
  <c r="T181" i="1"/>
  <c r="V180" i="1"/>
  <c r="U180" i="1"/>
  <c r="T180" i="1"/>
  <c r="V179" i="1"/>
  <c r="U179" i="1"/>
  <c r="T179" i="1"/>
  <c r="V178" i="1"/>
  <c r="U178" i="1"/>
  <c r="T178" i="1"/>
  <c r="V177" i="1"/>
  <c r="U177" i="1"/>
  <c r="T177" i="1"/>
  <c r="V176" i="1"/>
  <c r="U176" i="1"/>
  <c r="T176" i="1"/>
  <c r="V175" i="1"/>
  <c r="U175" i="1"/>
  <c r="T175" i="1"/>
  <c r="V174" i="1"/>
  <c r="U174" i="1"/>
  <c r="T174" i="1"/>
  <c r="V173" i="1"/>
  <c r="U173" i="1"/>
  <c r="T173" i="1"/>
  <c r="V172" i="1"/>
  <c r="U172" i="1"/>
  <c r="T172" i="1"/>
  <c r="V171" i="1"/>
  <c r="U171" i="1"/>
  <c r="T171" i="1"/>
  <c r="V170" i="1"/>
  <c r="U170" i="1"/>
  <c r="T170" i="1"/>
  <c r="V169" i="1"/>
  <c r="U169" i="1"/>
  <c r="T169" i="1"/>
  <c r="V168" i="1"/>
  <c r="U168" i="1"/>
  <c r="T168" i="1"/>
  <c r="V167" i="1"/>
  <c r="U167" i="1"/>
  <c r="T167" i="1"/>
  <c r="V166" i="1"/>
  <c r="U166" i="1"/>
  <c r="T166" i="1"/>
  <c r="V165" i="1"/>
  <c r="U165" i="1"/>
  <c r="T165" i="1"/>
  <c r="V164" i="1"/>
  <c r="U164" i="1"/>
  <c r="T164" i="1"/>
  <c r="V163" i="1"/>
  <c r="U163" i="1"/>
  <c r="T163" i="1"/>
  <c r="V162" i="1"/>
  <c r="U162" i="1"/>
  <c r="T162" i="1"/>
  <c r="V161" i="1"/>
  <c r="U161" i="1"/>
  <c r="T161" i="1"/>
  <c r="V160" i="1"/>
  <c r="U160" i="1"/>
  <c r="T160" i="1"/>
  <c r="V159" i="1"/>
  <c r="U159" i="1"/>
  <c r="T159" i="1"/>
  <c r="V158" i="1"/>
  <c r="U158" i="1"/>
  <c r="T158" i="1"/>
  <c r="V157" i="1"/>
  <c r="U157" i="1"/>
  <c r="T157" i="1"/>
  <c r="V156" i="1"/>
  <c r="U156" i="1"/>
  <c r="T156" i="1"/>
  <c r="V155" i="1"/>
  <c r="U155" i="1"/>
  <c r="T155" i="1"/>
  <c r="V154" i="1"/>
  <c r="U154" i="1"/>
  <c r="T154" i="1"/>
  <c r="V153" i="1"/>
  <c r="U153" i="1"/>
  <c r="T153" i="1"/>
  <c r="V152" i="1"/>
  <c r="U152" i="1"/>
  <c r="T152" i="1"/>
  <c r="V151" i="1"/>
  <c r="U151" i="1"/>
  <c r="T151" i="1"/>
  <c r="V150" i="1"/>
  <c r="U150" i="1"/>
  <c r="T150" i="1"/>
  <c r="V149" i="1"/>
  <c r="U149" i="1"/>
  <c r="T149" i="1"/>
  <c r="V148" i="1"/>
  <c r="U148" i="1"/>
  <c r="T148" i="1"/>
  <c r="V147" i="1"/>
  <c r="U147" i="1"/>
  <c r="T147" i="1"/>
  <c r="V146" i="1"/>
  <c r="U146" i="1"/>
  <c r="T146" i="1"/>
  <c r="V145" i="1"/>
  <c r="U145" i="1"/>
  <c r="T145" i="1"/>
  <c r="V144" i="1"/>
  <c r="U144" i="1"/>
  <c r="T144" i="1"/>
  <c r="V143" i="1"/>
  <c r="U143" i="1"/>
  <c r="T143" i="1"/>
  <c r="V142" i="1"/>
  <c r="U142" i="1"/>
  <c r="T142" i="1"/>
  <c r="V141" i="1"/>
  <c r="U141" i="1"/>
  <c r="T141" i="1"/>
  <c r="V140" i="1"/>
  <c r="U140" i="1"/>
  <c r="T140" i="1"/>
  <c r="V139" i="1"/>
  <c r="U139" i="1"/>
  <c r="T139" i="1"/>
  <c r="V138" i="1"/>
  <c r="U138" i="1"/>
  <c r="T138" i="1"/>
  <c r="V137" i="1"/>
  <c r="U137" i="1"/>
  <c r="T137" i="1"/>
  <c r="V136" i="1"/>
  <c r="U136" i="1"/>
  <c r="T136" i="1"/>
  <c r="V135" i="1"/>
  <c r="U135" i="1"/>
  <c r="T135" i="1"/>
  <c r="V134" i="1"/>
  <c r="U134" i="1"/>
  <c r="T134" i="1"/>
  <c r="V133" i="1"/>
  <c r="U133" i="1"/>
  <c r="T133" i="1"/>
  <c r="V132" i="1"/>
  <c r="U132" i="1"/>
  <c r="T132" i="1"/>
  <c r="V131" i="1"/>
  <c r="U131" i="1"/>
  <c r="T131" i="1"/>
  <c r="V130" i="1"/>
  <c r="U130" i="1"/>
  <c r="T130" i="1"/>
  <c r="V129" i="1"/>
  <c r="U129" i="1"/>
  <c r="T129" i="1"/>
  <c r="V128" i="1"/>
  <c r="U128" i="1"/>
  <c r="T128" i="1"/>
  <c r="V127" i="1"/>
  <c r="U127" i="1"/>
  <c r="T127" i="1"/>
  <c r="V126" i="1"/>
  <c r="U126" i="1"/>
  <c r="T126" i="1"/>
  <c r="V125" i="1"/>
  <c r="U125" i="1"/>
  <c r="T125" i="1"/>
  <c r="V124" i="1"/>
  <c r="U124" i="1"/>
  <c r="T124" i="1"/>
  <c r="V123" i="1"/>
  <c r="U123" i="1"/>
  <c r="T123" i="1"/>
  <c r="V122" i="1"/>
  <c r="U122" i="1"/>
  <c r="T122" i="1"/>
  <c r="V121" i="1"/>
  <c r="U121" i="1"/>
  <c r="T121" i="1"/>
  <c r="V120" i="1"/>
  <c r="U120" i="1"/>
  <c r="T120" i="1"/>
  <c r="V119" i="1"/>
  <c r="U119" i="1"/>
  <c r="T119" i="1"/>
  <c r="V118" i="1"/>
  <c r="U118" i="1"/>
  <c r="T118" i="1"/>
  <c r="V117" i="1"/>
  <c r="U117" i="1"/>
  <c r="T117" i="1"/>
  <c r="V116" i="1"/>
  <c r="U116" i="1"/>
  <c r="T116" i="1"/>
  <c r="V115" i="1"/>
  <c r="U115" i="1"/>
  <c r="T115" i="1"/>
  <c r="V114" i="1"/>
  <c r="U114" i="1"/>
  <c r="T114" i="1"/>
  <c r="V113" i="1"/>
  <c r="U113" i="1"/>
  <c r="T113" i="1"/>
  <c r="V112" i="1"/>
  <c r="U112" i="1"/>
  <c r="T112" i="1"/>
  <c r="V111" i="1"/>
  <c r="U111" i="1"/>
  <c r="T111" i="1"/>
  <c r="V110" i="1"/>
  <c r="U110" i="1"/>
  <c r="T110" i="1"/>
  <c r="V109" i="1"/>
  <c r="U109" i="1"/>
  <c r="T109" i="1"/>
  <c r="V108" i="1"/>
  <c r="U108" i="1"/>
  <c r="T108" i="1"/>
  <c r="V107" i="1"/>
  <c r="U107" i="1"/>
  <c r="T107" i="1"/>
  <c r="V106" i="1"/>
  <c r="U106" i="1"/>
  <c r="T106" i="1"/>
  <c r="V105" i="1"/>
  <c r="U105" i="1"/>
  <c r="T105" i="1"/>
  <c r="V104" i="1"/>
  <c r="U104" i="1"/>
  <c r="T104" i="1"/>
  <c r="V103" i="1"/>
  <c r="U103" i="1"/>
  <c r="T103" i="1"/>
  <c r="V102" i="1"/>
  <c r="U102" i="1"/>
  <c r="T102" i="1"/>
  <c r="V101" i="1"/>
  <c r="U101" i="1"/>
  <c r="T101" i="1"/>
  <c r="G101" i="1"/>
  <c r="V100" i="1"/>
  <c r="U100" i="1"/>
  <c r="T100" i="1"/>
  <c r="V99" i="1"/>
  <c r="U99" i="1"/>
  <c r="T99" i="1"/>
  <c r="V98" i="1"/>
  <c r="U98" i="1"/>
  <c r="T98" i="1"/>
  <c r="V97" i="1"/>
  <c r="U97" i="1"/>
  <c r="T97" i="1"/>
  <c r="V96" i="1"/>
  <c r="U96" i="1"/>
  <c r="T96" i="1"/>
  <c r="V95" i="1"/>
  <c r="U95" i="1"/>
  <c r="T95" i="1"/>
  <c r="V94" i="1"/>
  <c r="U94" i="1"/>
  <c r="T94" i="1"/>
  <c r="V93" i="1"/>
  <c r="U93" i="1"/>
  <c r="T93" i="1"/>
  <c r="G93" i="1"/>
  <c r="V92" i="1"/>
  <c r="U92" i="1"/>
  <c r="T92" i="1"/>
  <c r="V91" i="1"/>
  <c r="U91" i="1"/>
  <c r="T91" i="1"/>
  <c r="V90" i="1"/>
  <c r="U90" i="1"/>
  <c r="T90" i="1"/>
  <c r="V89" i="1"/>
  <c r="U89" i="1"/>
  <c r="T89" i="1"/>
  <c r="V88" i="1"/>
  <c r="U88" i="1"/>
  <c r="T88" i="1"/>
  <c r="V87" i="1"/>
  <c r="U87" i="1"/>
  <c r="T87" i="1"/>
  <c r="V86" i="1"/>
  <c r="U86" i="1"/>
  <c r="T86" i="1"/>
  <c r="V85" i="1"/>
  <c r="U85" i="1"/>
  <c r="T85" i="1"/>
  <c r="V84" i="1"/>
  <c r="U84" i="1"/>
  <c r="T84" i="1"/>
  <c r="V83" i="1"/>
  <c r="U83" i="1"/>
  <c r="T83" i="1"/>
  <c r="G83" i="1"/>
  <c r="V82" i="1"/>
  <c r="U82" i="1"/>
  <c r="T82" i="1"/>
  <c r="G82" i="1"/>
  <c r="V81" i="1"/>
  <c r="U81" i="1"/>
  <c r="T81" i="1"/>
  <c r="V80" i="1"/>
  <c r="U80" i="1"/>
  <c r="T80" i="1"/>
  <c r="G80" i="1"/>
  <c r="V79" i="1"/>
  <c r="U79" i="1"/>
  <c r="T79" i="1"/>
  <c r="G79" i="1"/>
  <c r="V78" i="1"/>
  <c r="U78" i="1"/>
  <c r="T78" i="1"/>
  <c r="V77" i="1"/>
  <c r="U77" i="1"/>
  <c r="T77" i="1"/>
  <c r="V76" i="1"/>
  <c r="U76" i="1"/>
  <c r="T76" i="1"/>
  <c r="V75" i="1"/>
  <c r="U75" i="1"/>
  <c r="T75" i="1"/>
  <c r="V74" i="1"/>
  <c r="U74" i="1"/>
  <c r="T74" i="1"/>
  <c r="V73" i="1"/>
  <c r="U73" i="1"/>
  <c r="T73" i="1"/>
  <c r="V72" i="1"/>
  <c r="U72" i="1"/>
  <c r="T72" i="1"/>
  <c r="V71" i="1"/>
  <c r="U71" i="1"/>
  <c r="T71" i="1"/>
  <c r="V70" i="1"/>
  <c r="U70" i="1"/>
  <c r="T70" i="1"/>
  <c r="V69" i="1"/>
  <c r="U69" i="1"/>
  <c r="T69" i="1"/>
  <c r="V68" i="1"/>
  <c r="U68" i="1"/>
  <c r="T68" i="1"/>
  <c r="G68" i="1"/>
  <c r="V67" i="1"/>
  <c r="U67" i="1"/>
  <c r="T67" i="1"/>
  <c r="G67" i="1"/>
  <c r="V66" i="1"/>
  <c r="U66" i="1"/>
  <c r="T66" i="1"/>
  <c r="V65" i="1"/>
  <c r="U65" i="1"/>
  <c r="T65" i="1"/>
  <c r="V64" i="1"/>
  <c r="U64" i="1"/>
  <c r="T64" i="1"/>
  <c r="V63" i="1"/>
  <c r="U63" i="1"/>
  <c r="T63" i="1"/>
  <c r="V62" i="1"/>
  <c r="U62" i="1"/>
  <c r="T62" i="1"/>
  <c r="V61" i="1"/>
  <c r="U61" i="1"/>
  <c r="T61" i="1"/>
  <c r="V60" i="1"/>
  <c r="U60" i="1"/>
  <c r="T60" i="1"/>
  <c r="V59" i="1"/>
  <c r="U59" i="1"/>
  <c r="T59" i="1"/>
  <c r="G59" i="1"/>
  <c r="V58" i="1"/>
  <c r="U58" i="1"/>
  <c r="T58" i="1"/>
  <c r="G58" i="1"/>
  <c r="V57" i="1"/>
  <c r="U57" i="1"/>
  <c r="T57" i="1"/>
  <c r="V56" i="1"/>
  <c r="U56" i="1"/>
  <c r="T56" i="1"/>
  <c r="G56" i="1"/>
  <c r="V55" i="1"/>
  <c r="U55" i="1"/>
  <c r="T55" i="1"/>
  <c r="G55" i="1"/>
  <c r="V54" i="1"/>
  <c r="U54" i="1"/>
  <c r="T54" i="1"/>
  <c r="V53" i="1"/>
  <c r="U53" i="1"/>
  <c r="T53" i="1"/>
  <c r="G53" i="1"/>
  <c r="V52" i="1"/>
  <c r="U52" i="1"/>
  <c r="T52" i="1"/>
  <c r="G52" i="1"/>
  <c r="V51" i="1"/>
  <c r="U51" i="1"/>
  <c r="T51" i="1"/>
  <c r="V50" i="1"/>
  <c r="U50" i="1"/>
  <c r="T50" i="1"/>
  <c r="G50" i="1"/>
  <c r="V49" i="1"/>
  <c r="U49" i="1"/>
  <c r="T49" i="1"/>
  <c r="G49" i="1"/>
  <c r="V48" i="1"/>
  <c r="U48" i="1"/>
  <c r="T48" i="1"/>
  <c r="V47" i="1"/>
  <c r="U47" i="1"/>
  <c r="T47" i="1"/>
  <c r="V46" i="1"/>
  <c r="U46" i="1"/>
  <c r="T46" i="1"/>
  <c r="V45" i="1"/>
  <c r="U45" i="1"/>
  <c r="T45" i="1"/>
  <c r="V44" i="1"/>
  <c r="U44" i="1"/>
  <c r="T44" i="1"/>
  <c r="G44" i="1"/>
  <c r="V43" i="1"/>
  <c r="U43" i="1"/>
  <c r="T43" i="1"/>
  <c r="V42" i="1"/>
  <c r="U42" i="1"/>
  <c r="T42" i="1"/>
  <c r="V41" i="1"/>
  <c r="U41" i="1"/>
  <c r="T41" i="1"/>
  <c r="V40" i="1"/>
  <c r="U40" i="1"/>
  <c r="T40" i="1"/>
  <c r="V39" i="1"/>
  <c r="U39" i="1"/>
  <c r="T39" i="1"/>
  <c r="V38" i="1"/>
  <c r="U38" i="1"/>
  <c r="T38" i="1"/>
  <c r="V37" i="1"/>
  <c r="U37" i="1"/>
  <c r="T37" i="1"/>
  <c r="V36" i="1"/>
  <c r="U36" i="1"/>
  <c r="T36" i="1"/>
  <c r="V35" i="1"/>
  <c r="U35" i="1"/>
  <c r="T35" i="1"/>
  <c r="V34" i="1"/>
  <c r="U34" i="1"/>
  <c r="T34" i="1"/>
  <c r="V33" i="1"/>
  <c r="U33" i="1"/>
  <c r="T33" i="1"/>
  <c r="V32" i="1"/>
  <c r="U32" i="1"/>
  <c r="T32" i="1"/>
  <c r="V31" i="1"/>
  <c r="U31" i="1"/>
  <c r="T31" i="1"/>
  <c r="V30" i="1"/>
  <c r="U30" i="1"/>
  <c r="T30" i="1"/>
  <c r="V29" i="1"/>
  <c r="U29" i="1"/>
  <c r="T29" i="1"/>
  <c r="V28" i="1"/>
  <c r="U28" i="1"/>
  <c r="T28" i="1"/>
  <c r="V27" i="1"/>
  <c r="U27" i="1"/>
  <c r="T27" i="1"/>
  <c r="V26" i="1"/>
  <c r="U26" i="1"/>
  <c r="T26" i="1"/>
  <c r="V25" i="1"/>
  <c r="U25" i="1"/>
  <c r="T25" i="1"/>
  <c r="V24" i="1"/>
  <c r="U24" i="1"/>
  <c r="T24" i="1"/>
  <c r="V23" i="1"/>
  <c r="U23" i="1"/>
  <c r="T23" i="1"/>
  <c r="V22" i="1"/>
  <c r="U22" i="1"/>
  <c r="T22" i="1"/>
  <c r="V21" i="1"/>
  <c r="U21" i="1"/>
  <c r="T21" i="1"/>
  <c r="V20" i="1"/>
  <c r="U20" i="1"/>
  <c r="T20" i="1"/>
  <c r="V19" i="1"/>
  <c r="U19" i="1"/>
  <c r="T19" i="1"/>
  <c r="V18" i="1"/>
  <c r="U18" i="1"/>
  <c r="T18" i="1"/>
  <c r="V17" i="1"/>
  <c r="U17" i="1"/>
  <c r="T17" i="1"/>
  <c r="V16" i="1"/>
  <c r="U16" i="1"/>
  <c r="T16" i="1"/>
  <c r="V15" i="1"/>
  <c r="U15" i="1"/>
  <c r="T15" i="1"/>
  <c r="C25" i="2" l="1"/>
  <c r="C28" i="2"/>
  <c r="D23" i="2" s="1"/>
  <c r="B25" i="2"/>
  <c r="D25" i="2" l="1"/>
  <c r="D28" i="2"/>
  <c r="E23" i="2" s="1"/>
  <c r="E25" i="2" l="1"/>
  <c r="E28" i="2"/>
  <c r="F23" i="2" s="1"/>
  <c r="F25" i="2" l="1"/>
  <c r="F28" i="2"/>
  <c r="G23" i="2" s="1"/>
  <c r="G25" i="2" l="1"/>
  <c r="G28" i="2"/>
</calcChain>
</file>

<file path=xl/sharedStrings.xml><?xml version="1.0" encoding="utf-8"?>
<sst xmlns="http://schemas.openxmlformats.org/spreadsheetml/2006/main" count="4979" uniqueCount="1029">
  <si>
    <t>Transaction Date</t>
  </si>
  <si>
    <t>Check Number</t>
  </si>
  <si>
    <t>Receipt Number</t>
  </si>
  <si>
    <t>PO Number</t>
  </si>
  <si>
    <t>Vendor Number</t>
  </si>
  <si>
    <t>Vendor Name</t>
  </si>
  <si>
    <t>Description</t>
  </si>
  <si>
    <t>FUND</t>
  </si>
  <si>
    <t>Function</t>
  </si>
  <si>
    <t>Receipt</t>
  </si>
  <si>
    <t>OBJ</t>
  </si>
  <si>
    <t>SCC</t>
  </si>
  <si>
    <t>SUBJCT</t>
  </si>
  <si>
    <t>OPU</t>
  </si>
  <si>
    <t>IL</t>
  </si>
  <si>
    <t>JOB</t>
  </si>
  <si>
    <t>Receipts</t>
  </si>
  <si>
    <t>Expenditures</t>
  </si>
  <si>
    <t>FY</t>
  </si>
  <si>
    <t>Recpt-Descrip</t>
  </si>
  <si>
    <t>Func2</t>
  </si>
  <si>
    <t>Ojb-Descrip</t>
  </si>
  <si>
    <t>SHIPPING</t>
  </si>
  <si>
    <t>MVECA</t>
  </si>
  <si>
    <t>ITSAVVY LLC</t>
  </si>
  <si>
    <t>Shipping</t>
  </si>
  <si>
    <t>REAL ESTATE TAX SETTLEMENT</t>
  </si>
  <si>
    <t>AUG 2014 MOBILE HOME SETT</t>
  </si>
  <si>
    <t>AUDITOR &amp; TREAS FEES</t>
  </si>
  <si>
    <t>APPLE COMPUTER INC.</t>
  </si>
  <si>
    <t>Mini DisplayPort to VGA</t>
  </si>
  <si>
    <t>MacBook Pro 13-inch: 2.5GHz</t>
  </si>
  <si>
    <t>CDW GOVERNMENT, INC</t>
  </si>
  <si>
    <t>SEE ATTACHED</t>
  </si>
  <si>
    <t>PUBLIC UTILITY</t>
  </si>
  <si>
    <t>MCGRAW-HILL COMPANIES, INC</t>
  </si>
  <si>
    <t>CARDINAL BUS SALES INC</t>
  </si>
  <si>
    <t>PAXTON COMMUNICATIONS INC</t>
  </si>
  <si>
    <t>RUSH TRUCK CENTER, DAYTON</t>
  </si>
  <si>
    <t>FOLLETT LIBRARY RESOURCE,INC</t>
  </si>
  <si>
    <t>GRAINGER</t>
  </si>
  <si>
    <t>HILLYARD CHEMICAL PRODUCTS</t>
  </si>
  <si>
    <t>GLOBAL GOV/ED SOLUTIONS INC</t>
  </si>
  <si>
    <t>PINNACLE, LLC</t>
  </si>
  <si>
    <t>JANE WARREN</t>
  </si>
  <si>
    <t>WENGER CORPORATION</t>
  </si>
  <si>
    <t>ELECTRONIC SECURITY SYS, INC.</t>
  </si>
  <si>
    <t>COLUMBUS PERCUSSION</t>
  </si>
  <si>
    <t>EXPENDITURE CORRECTION</t>
  </si>
  <si>
    <t>HOMESTEAD - SEP 2014</t>
  </si>
  <si>
    <t>HOMESTEAD/ROLLBACK ADMIN</t>
  </si>
  <si>
    <t>WOODWIND &amp; BRASSWIND,LLC</t>
  </si>
  <si>
    <t>ROGER STORER PLUMB. INC.</t>
  </si>
  <si>
    <t>MANUFACTURED HOMES ROLLBACK</t>
  </si>
  <si>
    <t>KELLY ERVIN</t>
  </si>
  <si>
    <t>FREIGHT</t>
  </si>
  <si>
    <t>OHIO CAT, CO</t>
  </si>
  <si>
    <t>ROLLBACK</t>
  </si>
  <si>
    <t>PHONAK HEARING SYSTEMS,LLC</t>
  </si>
  <si>
    <t>REAL ESTATE TAX ADVANCE</t>
  </si>
  <si>
    <t>TRIEC ELECTRIC, INC.</t>
  </si>
  <si>
    <t>KINCAID'S IS MUSIC, INC</t>
  </si>
  <si>
    <t>HOMESTEAD</t>
  </si>
  <si>
    <t>TAX ADVANCE JUN 16, 2015</t>
  </si>
  <si>
    <t>TAX ADVANCE JUN 23, 2015</t>
  </si>
  <si>
    <t>TAX ADVANCE JUN 30, 2015</t>
  </si>
  <si>
    <t>FAZIO COLOR SHOP,INC.</t>
  </si>
  <si>
    <t>ADVERTISING EXPENSE</t>
  </si>
  <si>
    <t>AUG 2015 MOBILE HOME SETT</t>
  </si>
  <si>
    <t>MH HOMESTEAD CHAMPAIGN</t>
  </si>
  <si>
    <t>R.E.M. COMMUNICATIONS, INC</t>
  </si>
  <si>
    <t>ROLLBACK - AUG 2015</t>
  </si>
  <si>
    <t>HOMESTEAD - AUG 2015</t>
  </si>
  <si>
    <t>Mac mini: 1.4GHz dual-core</t>
  </si>
  <si>
    <t>PLE SECURITY, INC.</t>
  </si>
  <si>
    <t>CHAMPAIGN MH ROLLBACK</t>
  </si>
  <si>
    <t>MARCH 2016 MOBILE HOME SETT</t>
  </si>
  <si>
    <t>REFUND FOR RETURNED ITEM</t>
  </si>
  <si>
    <t>RH MAY 2016</t>
  </si>
  <si>
    <t>HOMESTEAD MAY 2016</t>
  </si>
  <si>
    <t>TAX ADVANCE JUN 16, 2016</t>
  </si>
  <si>
    <t>TAX ADVANCE JUN 23, 2016</t>
  </si>
  <si>
    <t>TAX ADVANCE JUN 30, 2016</t>
  </si>
  <si>
    <t>STANBURY UNIFORMS INC</t>
  </si>
  <si>
    <t>AUG 2016 MOBILE HOME SETT</t>
  </si>
  <si>
    <t>LARRICK'S WAREHOUSE OUTLET</t>
  </si>
  <si>
    <t>STAR-SEAL OF SPRINGFIELD</t>
  </si>
  <si>
    <t>KC FENCING UNLIMITED, LLC</t>
  </si>
  <si>
    <t>MH HOMESTEAD CLARK</t>
  </si>
  <si>
    <t>-ELA CURRICULUM GRADE 9</t>
  </si>
  <si>
    <t>-ELA CURRICULUM GRADE 10</t>
  </si>
  <si>
    <t>-ELA CURRICULUM GRADE 11</t>
  </si>
  <si>
    <t>-ELA CURRICULUM GRADE 12</t>
  </si>
  <si>
    <t>ROLLBACK - AUG 2016</t>
  </si>
  <si>
    <t>HOMESTEAD - AUG 2016</t>
  </si>
  <si>
    <t>STS REPAIR CO.</t>
  </si>
  <si>
    <t>Free Shipping</t>
  </si>
  <si>
    <t>-ELA CURRICULUM GRADE 1</t>
  </si>
  <si>
    <t>-ELA CURRICULUM GRADE 2</t>
  </si>
  <si>
    <t>-ELA CURRICULUM GRADE 3</t>
  </si>
  <si>
    <t>-ELA CURRICULUM GRADE 4</t>
  </si>
  <si>
    <t>-ELA CURRICULUM GRADE 5</t>
  </si>
  <si>
    <t>NANCY KEITH</t>
  </si>
  <si>
    <t>Shipping &amp; Handling</t>
  </si>
  <si>
    <t>DUNLAP INDUSTRIES</t>
  </si>
  <si>
    <t>(6) 60" X 30" SECTIONS OF POLY</t>
  </si>
  <si>
    <t>DURO-LAST ROOFING INC</t>
  </si>
  <si>
    <t>MARCH 2017 MOBILE HOME SETT</t>
  </si>
  <si>
    <t>CHROMEBOOKS</t>
  </si>
  <si>
    <t>JOLENE ROACH</t>
  </si>
  <si>
    <t>RH MARCH 2017</t>
  </si>
  <si>
    <t>HOMESTEAD MARCH 2017</t>
  </si>
  <si>
    <t>MacBook Pro 13-Inch: 2.7GHz</t>
  </si>
  <si>
    <t>TAX ADVANCE JUN 22, 2017</t>
  </si>
  <si>
    <t>TAX ADVANCE JUN 29, 2017</t>
  </si>
  <si>
    <t>TAX ADVANCE JUL 13, 2017</t>
  </si>
  <si>
    <t>PEARSON SCHOOL</t>
  </si>
  <si>
    <t>AUDITOR FEE REFUND</t>
  </si>
  <si>
    <t>SCIENCE CURRICULUM APPROVED @</t>
  </si>
  <si>
    <t>AUG 2017 MOBILE HOME SETT</t>
  </si>
  <si>
    <t>ROLLBACK - AUG 2017</t>
  </si>
  <si>
    <t>HOMESTEAD - AUG 2017</t>
  </si>
  <si>
    <t>JOHN DEERE COMPANY</t>
  </si>
  <si>
    <t>TRADE IN JOHN DEERE Z915B</t>
  </si>
  <si>
    <t>AUDITOR &amp; TREAS. FEES - PI</t>
  </si>
  <si>
    <t>RUSH BUS CENTERS OF OHIO, INC</t>
  </si>
  <si>
    <t>PO#1355547 FOB LOST</t>
  </si>
  <si>
    <t>FIRE AND INTRUSION ALARM</t>
  </si>
  <si>
    <t>CLEAN PARKING LOT HOLES AND</t>
  </si>
  <si>
    <t>KENTON RIDGE PARKING LOT</t>
  </si>
  <si>
    <t>SOUTH VIENNA PARKING LOT</t>
  </si>
  <si>
    <t>NORTHRIDGE PARKING LOT</t>
  </si>
  <si>
    <t>ROLLING HILLS PARKING LOT</t>
  </si>
  <si>
    <t>KENTON RIDGE MAY NEED</t>
  </si>
  <si>
    <t>ACCUTEMP PRODUCTS, INC</t>
  </si>
  <si>
    <t>OVEN FOR NE</t>
  </si>
  <si>
    <t>DEHUMIDIFIERS FOR SOUTH VIENNA</t>
  </si>
  <si>
    <t>NRE - DEHUMIDIFIER</t>
  </si>
  <si>
    <t>SVE - DEHUMIDIFIER</t>
  </si>
  <si>
    <t>NRM - DEHUMIDIFIER</t>
  </si>
  <si>
    <t>SVM - DEHUMIDIFIER</t>
  </si>
  <si>
    <t>YORK CHILLER REPAIR</t>
  </si>
  <si>
    <t>MATERIALS FOR AN 8'X6'X6'</t>
  </si>
  <si>
    <t>-MATERIALS FOR AN 8'X6'X6'</t>
  </si>
  <si>
    <t>LABOR TO INSTALL ABOVE SAID</t>
  </si>
  <si>
    <t>RH BOILER #2 REPAIRS</t>
  </si>
  <si>
    <t>MY MATH NATIONAL STUDENT</t>
  </si>
  <si>
    <t>MATH GR 1-2 CLASSROOM</t>
  </si>
  <si>
    <t>-MATH GR 1-2 CLASSROOM</t>
  </si>
  <si>
    <t>MATH GR 3-5 CLASSROOM</t>
  </si>
  <si>
    <t>-MATH GR 3-5 CLASSROOM</t>
  </si>
  <si>
    <t>MATH GRADE K CLASSROOM</t>
  </si>
  <si>
    <t>GLENCOE MATH COURSE 1, 6 YEAR</t>
  </si>
  <si>
    <t>-GLENCOE MATH COURSE 1, 6 YEAR</t>
  </si>
  <si>
    <t>GLENCOE MATH COURSE 2, 6 YEAR</t>
  </si>
  <si>
    <t>-GLENCOE MATH COURSE 2, 6 YEAR</t>
  </si>
  <si>
    <t>GLENCOE MATH COURSE 3, 6 YEAR</t>
  </si>
  <si>
    <t>-GLENCOE MATH COURSE 3, 6 YEAR</t>
  </si>
  <si>
    <t>ALGEBRA 1 STUDENT EDITION WITH</t>
  </si>
  <si>
    <t>-ALGEBRA 1 STUDENT EDITION WIT</t>
  </si>
  <si>
    <t>GEOMETRY STUDENT EDITION WITH</t>
  </si>
  <si>
    <t>ALGEBRA 2 STUDENT EDITION WITH</t>
  </si>
  <si>
    <t>-ALGEBRA 2 STUDENT EDITION WIT</t>
  </si>
  <si>
    <t>PRECALCULUS 6 YEAR STUDENT</t>
  </si>
  <si>
    <t>-PRECALCULUS 6 YEAR STUDENT</t>
  </si>
  <si>
    <t>ALEKS ADD ON 1 YEAR</t>
  </si>
  <si>
    <t>-ALEKS ADD ON 1 YEAR</t>
  </si>
  <si>
    <t>ALEKS ADD-ON 6-12 6 YEAR</t>
  </si>
  <si>
    <t>-ALEKS ADD-ON 6-12 6 YEAR</t>
  </si>
  <si>
    <t>V1530SX - JUPITER BAND</t>
  </si>
  <si>
    <t>PRECALCULUS WITH EMBEDDED ALKS</t>
  </si>
  <si>
    <t>PRECALCULUS WITH EMBEDDED</t>
  </si>
  <si>
    <t>72 PASSENGER CONVENTIONAL</t>
  </si>
  <si>
    <t>COST TO UPGRADE TO 77 PASENGER</t>
  </si>
  <si>
    <t>APPROVED AT 6/25/2015 BOE</t>
  </si>
  <si>
    <t>TRACTOR SUPPLY CREDIT PLAN</t>
  </si>
  <si>
    <t>BOX BLADE FOR TRACTOR</t>
  </si>
  <si>
    <t>WAYS 2013 TRIANGULO APROBADO</t>
  </si>
  <si>
    <t>HOLT 2006 MODERN BIOLOGY</t>
  </si>
  <si>
    <t>TECUMSEH LOCAL SCHOOLS</t>
  </si>
  <si>
    <t>1998 INTERNATIONAL SCHOOL BUS</t>
  </si>
  <si>
    <t>FOB REPLACEMENT</t>
  </si>
  <si>
    <t>SOUTHEASTERN LOCAL</t>
  </si>
  <si>
    <t>PURCHASING A USED BUS</t>
  </si>
  <si>
    <t>PAGEANTRY INNOVATIONS MINI</t>
  </si>
  <si>
    <t>PER QUOTE Q-8794</t>
  </si>
  <si>
    <t>FLOOR SCRUBBER - KENTON RIDGE</t>
  </si>
  <si>
    <t>FLOOR SCRUBBER - NORTHRIDGE</t>
  </si>
  <si>
    <t>FLOOR SCRUBBER - SOUTH VIENNA</t>
  </si>
  <si>
    <t>CHUCK TURNER</t>
  </si>
  <si>
    <t>2006 FORD F550 SUPER</t>
  </si>
  <si>
    <t>LIGHT POLE REPAIR</t>
  </si>
  <si>
    <t>DUMP TRUCK TAG#27151</t>
  </si>
  <si>
    <t>ROOFING PROJECT AT NEHS</t>
  </si>
  <si>
    <t>LIFELINE AUDIO VIDEO TECH</t>
  </si>
  <si>
    <t>CUSTOM SPEAKER CART - WITH</t>
  </si>
  <si>
    <t>CUSTOM MIDI/KEYBOARD CART -</t>
  </si>
  <si>
    <t>USED SKB GIG RIG WITH STANDARD</t>
  </si>
  <si>
    <t>ITEM # R14-50</t>
  </si>
  <si>
    <t>ITEM # SMC1604FBQ-50</t>
  </si>
  <si>
    <t>ITEM # RA2 6' LO-Z MIC</t>
  </si>
  <si>
    <t>ITEM # X32 PRODUCER</t>
  </si>
  <si>
    <t>ITEM # P7000S</t>
  </si>
  <si>
    <t>ITEM # C215V</t>
  </si>
  <si>
    <t>ITEM # CW218V</t>
  </si>
  <si>
    <t>ITEM # P-8 PRO C</t>
  </si>
  <si>
    <t>BUS #3 ENGINE REPAIR</t>
  </si>
  <si>
    <t>TIM HOUSEMAN</t>
  </si>
  <si>
    <t>SV OFFICE AC SYSTEM</t>
  </si>
  <si>
    <t>VIDEO SURVEILLANCE SYSTEM</t>
  </si>
  <si>
    <t>ITEM # MPK249</t>
  </si>
  <si>
    <t>RETURNED ITEM</t>
  </si>
  <si>
    <t>LONG BLOCK REPAIR BUS #23,</t>
  </si>
  <si>
    <t>LABOR FOR REPAIR OF BUS# 23</t>
  </si>
  <si>
    <t>MISC. PARTS FOR REPAIR OF BUS#</t>
  </si>
  <si>
    <t>LOST ALGEBRA BOOK</t>
  </si>
  <si>
    <t>KEICEY ADAMS</t>
  </si>
  <si>
    <t>REFUND GLENCOE ALGEBRA 2 BOOK</t>
  </si>
  <si>
    <t>MD MILLER INC</t>
  </si>
  <si>
    <t>CONCRETE WORK AT RH</t>
  </si>
  <si>
    <t>CONCRETE WORK AT KR</t>
  </si>
  <si>
    <t>STERLING QUALITY CONCRETE,LLC</t>
  </si>
  <si>
    <t>CONCRETE WORK AT NR</t>
  </si>
  <si>
    <t>2016 JOHN DEERE Z950B GAS ZERO</t>
  </si>
  <si>
    <t>-2016 JOHN DEERE Z950B GAS ZER</t>
  </si>
  <si>
    <t>TRADE IN 2015 JOHN DEERE Z915B</t>
  </si>
  <si>
    <t>REPLACEMENT UNIFORMS FOR BAND:</t>
  </si>
  <si>
    <t>2000 INT/BLUEBIRD</t>
  </si>
  <si>
    <t>VEN# 1HVBBAAN8YH343326</t>
  </si>
  <si>
    <t>VEN# 1HVBBAANXYH343327</t>
  </si>
  <si>
    <t>VEN# 1HVBBAAN1YH343328</t>
  </si>
  <si>
    <t>VEN# 1HVBBAAN3YH343329</t>
  </si>
  <si>
    <t>CONCRETE WORK FOR SV</t>
  </si>
  <si>
    <t>FURNITURE FOR THE BOARD OFFICE</t>
  </si>
  <si>
    <t>STEPHANIE FOREMAN</t>
  </si>
  <si>
    <t>Pay for part of the Music</t>
  </si>
  <si>
    <t>CARPET FOR THE BOARD OFFICE,</t>
  </si>
  <si>
    <t>SHAW CHANGE IN ATTITUDE OR</t>
  </si>
  <si>
    <t>REMOVAL AND DISPOSAL OF</t>
  </si>
  <si>
    <t>MOVE ALL FURNITURE, FILE</t>
  </si>
  <si>
    <t>FLOOR PREP PATCH FLOOR</t>
  </si>
  <si>
    <t>NRES - ROOF REPAIRS APPROVED</t>
  </si>
  <si>
    <t>NRM - ROOF REPAIRS APPROVED AT</t>
  </si>
  <si>
    <t>EARL C. BENSON &amp; ASSOCIATES</t>
  </si>
  <si>
    <t>Custom 26" Sousaphone Bell</t>
  </si>
  <si>
    <t>Art/Setup Fee</t>
  </si>
  <si>
    <t>REPAIR OF FREEZER NEHS FOOD</t>
  </si>
  <si>
    <t>MacBook Air 13-inch: 1.6GHz</t>
  </si>
  <si>
    <t>COST TO UPGRADE TO 77</t>
  </si>
  <si>
    <t>APPROVED BOE MEETING 12/15/16</t>
  </si>
  <si>
    <t>Acer V206HQL 20" Monitor</t>
  </si>
  <si>
    <t>-Acer V206HQL 20" Monitor</t>
  </si>
  <si>
    <t>ViewSonic VA2446m-LED - LED</t>
  </si>
  <si>
    <t>Macally iKeySlim Desktop -</t>
  </si>
  <si>
    <t>-Macally iKeySlim Desktop -</t>
  </si>
  <si>
    <t>LG GP50NB40 Super Multi</t>
  </si>
  <si>
    <t>MD782V50 DUAL MODE 50 WATT VHF</t>
  </si>
  <si>
    <t>REPAIR/INSTALL LIGHT POLES</t>
  </si>
  <si>
    <t>LONE STAR PERCUSSION LLC</t>
  </si>
  <si>
    <t>CXS-1 - Corps Extreme CX</t>
  </si>
  <si>
    <t>CXT-1 - Corps Extreme CX</t>
  </si>
  <si>
    <t>CXB-1 - Corps Extreme CX</t>
  </si>
  <si>
    <t>FFXM1412/A46 - 14" x 12" FFXM</t>
  </si>
  <si>
    <t>PMTM68023/A46 - 6-8-10-12-13"</t>
  </si>
  <si>
    <t>PBDM2014/A46 - 20" x 14" PBDM</t>
  </si>
  <si>
    <t>PBDM2214/A46 - 22" x 14" PBDM</t>
  </si>
  <si>
    <t>PBDM2414/A46 - 24" x 14" PBDM</t>
  </si>
  <si>
    <t>BDR-1 - Bass Drum Rim Shooter</t>
  </si>
  <si>
    <t>YEP201 Student Euphonium</t>
  </si>
  <si>
    <t>1432B Selmer Bassoon</t>
  </si>
  <si>
    <t>SB900L3 Scherl &amp; Roth Bass</t>
  </si>
  <si>
    <t>PBDM1614/A46 - 16" x 14" PBDM</t>
  </si>
  <si>
    <t>PBDM1814/A46 - 18" x 14" PBDM</t>
  </si>
  <si>
    <t>RUETSCHLE</t>
  </si>
  <si>
    <t>ARCHITECTURAL SERVICES</t>
  </si>
  <si>
    <t>INITIAL FEE</t>
  </si>
  <si>
    <t>JFH1100R - Jupiter Flugelhorn</t>
  </si>
  <si>
    <t>Free Freight</t>
  </si>
  <si>
    <t>Proposal #520039</t>
  </si>
  <si>
    <t>***Please Change Coding to</t>
  </si>
  <si>
    <t>JOHN DEERE Z915E COMMERCIAL</t>
  </si>
  <si>
    <t>4 year Warranty for Acer C740</t>
  </si>
  <si>
    <t>-4 year Warranty for Acer C740</t>
  </si>
  <si>
    <t>Go Guardian</t>
  </si>
  <si>
    <t>INTERACTIVE SCIENCE     2017</t>
  </si>
  <si>
    <t>Whiteglove Service</t>
  </si>
  <si>
    <t>3D CONCEPTUAL COLORED</t>
  </si>
  <si>
    <t>BRENDA MAY</t>
  </si>
  <si>
    <t>FOB RELACEMENT</t>
  </si>
  <si>
    <t>ENVIRONMENTAL MANAGEMENT &amp;</t>
  </si>
  <si>
    <t>S SERIES</t>
  </si>
  <si>
    <t>SCALTRON INDUSTRIES MODEL</t>
  </si>
  <si>
    <t>ROLLING HILLS CAMERA SYSTEM</t>
  </si>
  <si>
    <t>GUITAR CENTER, INC</t>
  </si>
  <si>
    <t>Akai professionalMPK261 61-key</t>
  </si>
  <si>
    <t>CORRECT PO#1801194 AND 0180143</t>
  </si>
  <si>
    <t>TOTAL OF ALL ITEMS</t>
  </si>
  <si>
    <t>please change code to PI</t>
  </si>
  <si>
    <t>FEB 2018 MOBILE HOME SETT</t>
  </si>
  <si>
    <t>BRITTANY BRUSH</t>
  </si>
  <si>
    <t>from PI monies please change</t>
  </si>
  <si>
    <t>Please change coding from PI</t>
  </si>
  <si>
    <t>Please change coding to PI</t>
  </si>
  <si>
    <t>Change coding to PI monies</t>
  </si>
  <si>
    <t>MARCH 2018 MOBILE HOME SETT</t>
  </si>
  <si>
    <t>Roger Touchscreen Mic</t>
  </si>
  <si>
    <t>Roger 20 (02) (black)</t>
  </si>
  <si>
    <t>WATER MAIN REPAIR AT NR SCHOOL</t>
  </si>
  <si>
    <t>1111-GEN. PROP. TAX - REAL U</t>
  </si>
  <si>
    <t>1122-PUBLIC UTILITY PERSONAL</t>
  </si>
  <si>
    <t>1190-OTHER RECEIPTS (LOCAL T</t>
  </si>
  <si>
    <t>1931-SALE OF FIXED ASSETS</t>
  </si>
  <si>
    <t>3131-10% AND 2.5% ROLLBACK</t>
  </si>
  <si>
    <t>3132-HOMESTEAD EXEMPTION</t>
  </si>
  <si>
    <t>5300-REFND OF PRIOR YEAR EXP</t>
  </si>
  <si>
    <t>Grand Total</t>
  </si>
  <si>
    <t>1100-REGULAR INSTRUCTION</t>
  </si>
  <si>
    <t>1200-SPECIAL INSTRUCTION</t>
  </si>
  <si>
    <t>2400-SUPPORT SERV- ADMINISTR</t>
  </si>
  <si>
    <t>2500-FISCAL SERVICES</t>
  </si>
  <si>
    <t>2700-OPERATION &amp; MAINT OF PL</t>
  </si>
  <si>
    <t>2800-SUPPORT SERV - PUPIL TR</t>
  </si>
  <si>
    <t>4100-ACADEMIC &amp; SUBJECT ORIE</t>
  </si>
  <si>
    <t>4500-SPORT ORIENTED ACTIVITI</t>
  </si>
  <si>
    <t>511-CLASSROOM SUPPLIES</t>
  </si>
  <si>
    <t>521-NEW TEXTBOOKS</t>
  </si>
  <si>
    <t>640-EQUIPMENT</t>
  </si>
  <si>
    <t>847-DELINQUENT LAND TAXES</t>
  </si>
  <si>
    <t>845-PROPERTY TAX COLLECTION</t>
  </si>
  <si>
    <t>419-OTHER PROFESSIONAL &amp; TE</t>
  </si>
  <si>
    <t>423-REPAIRS &amp; MAINTENANCE S</t>
  </si>
  <si>
    <t>650-VEHICLES</t>
  </si>
  <si>
    <t>660-SCHOOL BUSES</t>
  </si>
  <si>
    <t>519-OTHER GENERAL SUPPLIES</t>
  </si>
  <si>
    <t>Northeastern Local School District</t>
  </si>
  <si>
    <t>Permanent Improvement Fund</t>
  </si>
  <si>
    <t xml:space="preserve"> </t>
  </si>
  <si>
    <t>Receipt Code</t>
  </si>
  <si>
    <t>Fiscal Year</t>
  </si>
  <si>
    <t>Function-Object</t>
  </si>
  <si>
    <t>Beginning Balance</t>
  </si>
  <si>
    <t>Revenues</t>
  </si>
  <si>
    <t>Available Resources</t>
  </si>
  <si>
    <t>Operating Surplus/Deficit</t>
  </si>
  <si>
    <t>Ending Cash Balance</t>
  </si>
  <si>
    <t>77 PASSENGER CONVENTIONAL</t>
  </si>
  <si>
    <t>APPROVED BOE MEETING 03/15/18</t>
  </si>
  <si>
    <t>Misc Band Equipment:  See</t>
  </si>
  <si>
    <t>ROLLBACK - MAY 2018</t>
  </si>
  <si>
    <t>HOMESTEAD - MAY 2018</t>
  </si>
  <si>
    <t>AARON HUFFMAN</t>
  </si>
  <si>
    <t>REMOVE TREES AND BUSHES AT NR</t>
  </si>
  <si>
    <t>NR SCHOOL TREES REMOVED</t>
  </si>
  <si>
    <t>KELLI BUTTS</t>
  </si>
  <si>
    <t>Misc Band Equipment:  SeeAttac</t>
  </si>
  <si>
    <t>1300-VOCATIONAL INSTRUCTION</t>
  </si>
  <si>
    <t>-MacBook Pro 13-inch: 2.5GHz</t>
  </si>
  <si>
    <t>2200-SUPP SERV- INSTRUCTIONA</t>
  </si>
  <si>
    <t>S/H</t>
  </si>
  <si>
    <t>chrome books for 6th 7th &amp; 8th</t>
  </si>
  <si>
    <t>shipping</t>
  </si>
  <si>
    <t>COMPUTER NETWORK ACCESS,INC.</t>
  </si>
  <si>
    <t>BLACKBOX DEVICE CART</t>
  </si>
  <si>
    <t>AMERICAN EXPRESS</t>
  </si>
  <si>
    <t>WORTHINGTON DIRECT, INC</t>
  </si>
  <si>
    <t>AUDIO SHOE OTICON FM9</t>
  </si>
  <si>
    <t>MADER ELECTRIC MOTOR AND</t>
  </si>
  <si>
    <t>NR</t>
  </si>
  <si>
    <t>RH</t>
  </si>
  <si>
    <t>GARRIGAN'S INC.</t>
  </si>
  <si>
    <t>Samsung ChromeBook</t>
  </si>
  <si>
    <t>SCHOOLHOUSE ELECTRONICS,LLC</t>
  </si>
  <si>
    <t>GAGGLE</t>
  </si>
  <si>
    <t>NE</t>
  </si>
  <si>
    <t>KR</t>
  </si>
  <si>
    <t>SV</t>
  </si>
  <si>
    <t>"THEN AND NOW".  SEE PO 151011</t>
  </si>
  <si>
    <t>new carpet in main office</t>
  </si>
  <si>
    <t>rubber base on walls</t>
  </si>
  <si>
    <t>prep work for damaged floor</t>
  </si>
  <si>
    <t>SOITA</t>
  </si>
  <si>
    <t>APPROVED AT MAY 21, 2015 BOE</t>
  </si>
  <si>
    <t>FUJITSU FI-7160 DUPLEX 600 DPI</t>
  </si>
  <si>
    <t>3 YEAR EXTENDED WARRANTY ON</t>
  </si>
  <si>
    <t>Google Management License</t>
  </si>
  <si>
    <t>50 to be payed for by NRMS per</t>
  </si>
  <si>
    <t>ADVANCED MEDICAL EQUIP.,INC</t>
  </si>
  <si>
    <t>INVACARE RELIANT 450 POWERLIFT</t>
  </si>
  <si>
    <t>-INVACARE RELIANT 450 POWERLIF</t>
  </si>
  <si>
    <t>1 safe for office SENDH074E</t>
  </si>
  <si>
    <t>Laptop for the New</t>
  </si>
  <si>
    <t>SHIFFLER</t>
  </si>
  <si>
    <t>shell for 18" series vireo</t>
  </si>
  <si>
    <t>drive rivet 11/64 -9/32 grip</t>
  </si>
  <si>
    <t>Order per Steve Linson.</t>
  </si>
  <si>
    <t>steel gray top table llr60728</t>
  </si>
  <si>
    <t>10 for Steve Linson Gifted</t>
  </si>
  <si>
    <t>iPad Air Wi-Fi 16GB - Space</t>
  </si>
  <si>
    <t>-iPad Air Wi-Fi 16GB - Space</t>
  </si>
  <si>
    <t>Order per Steve Linson Gifted</t>
  </si>
  <si>
    <t>6 SEON TL2 CAMERAS MOBILE</t>
  </si>
  <si>
    <t>MAINT - SUPPLIES</t>
  </si>
  <si>
    <t>-Mac mini: 1.4GHz dual-core</t>
  </si>
  <si>
    <t>For elementary replacement</t>
  </si>
  <si>
    <t>MACALLY IKEY5COMBO USB</t>
  </si>
  <si>
    <t>For elementary computer</t>
  </si>
  <si>
    <t>LG 19M37D-B 19" WIDE LED</t>
  </si>
  <si>
    <t>-LG 19M37D-B 19" WIDE LED</t>
  </si>
  <si>
    <t>LG 8X USB EXT DVD DRV SLIM BLK</t>
  </si>
  <si>
    <t>-LG 8X USB EXT DVD DRV SLIM BL</t>
  </si>
  <si>
    <t>To replace bulbs throughout</t>
  </si>
  <si>
    <t>iMac 21.5-inch: 2.8GHz</t>
  </si>
  <si>
    <t>For SVMS Tammy Ridgeway coming</t>
  </si>
  <si>
    <t>Epson Document Camera</t>
  </si>
  <si>
    <t>Epson Powerlite Projector</t>
  </si>
  <si>
    <t>Item #1 - To replace broken</t>
  </si>
  <si>
    <t>Survivor Cases for iPad Air</t>
  </si>
  <si>
    <t>Keyboard for iPad Air</t>
  </si>
  <si>
    <t>For 10 iPad air for gifted.</t>
  </si>
  <si>
    <t>Epson PL 98H Projector XGA</t>
  </si>
  <si>
    <t>For Rob Shaffer at NRES, using</t>
  </si>
  <si>
    <t>Use in all buildings -</t>
  </si>
  <si>
    <t>CAROLINA BIOLOGICAL SUPPLY CO.</t>
  </si>
  <si>
    <t>ITEM # 590957 WOLFE CFL</t>
  </si>
  <si>
    <t>ITEM # 590953 WOLFE CFL</t>
  </si>
  <si>
    <t>ESTIMATED SHIPPING &amp; HANDLING</t>
  </si>
  <si>
    <t>TREASURER, STATE OF OHIO</t>
  </si>
  <si>
    <t>John Schmid</t>
  </si>
  <si>
    <t>To purchase required SSL</t>
  </si>
  <si>
    <t>BEST BUY CO., INC.</t>
  </si>
  <si>
    <t>Samsung Chromebooks</t>
  </si>
  <si>
    <t>Purchased by Northridge MS by</t>
  </si>
  <si>
    <t>PART # ZORR 21.5-INCH IMAC</t>
  </si>
  <si>
    <t>ITEM # MB11OLL/B APPLE</t>
  </si>
  <si>
    <t>PART # ZOMT 13-INCH MACBOOK</t>
  </si>
  <si>
    <t>SCHOOL OUTFITTERS LLC</t>
  </si>
  <si>
    <t>MISC SUPPLIES FOR FAMILY</t>
  </si>
  <si>
    <t>SHIPPING &amp; HANDLING</t>
  </si>
  <si>
    <t>SEWING MACHINES FOR FAMILY</t>
  </si>
  <si>
    <t>FREE SHIPPING FOR LOCAL STORE</t>
  </si>
  <si>
    <t>NOTE:  CHANGED VENDOR ON</t>
  </si>
  <si>
    <t>LOWE'S INC</t>
  </si>
  <si>
    <t>RF260BEAESR - SAMSUNG 25.5 CU</t>
  </si>
  <si>
    <t>***PLEASE CHANGE CODING TO</t>
  </si>
  <si>
    <t>GE FREESTANDING 5.3 CU FT</t>
  </si>
  <si>
    <t>GE FREESTANDING 5 CU FT</t>
  </si>
  <si>
    <t>WHIRLPOOL SMOOTH SURFACE</t>
  </si>
  <si>
    <t>BRITA 3-PACK 40-GALLON PITCHER</t>
  </si>
  <si>
    <t>GOODHEART-WILLCOX PUBLISH INC</t>
  </si>
  <si>
    <t>ISBN 978-1-63126-235-7</t>
  </si>
  <si>
    <t>LESS 25%</t>
  </si>
  <si>
    <t>SHIPPING CHARGE</t>
  </si>
  <si>
    <t>iMac 21.5-inch: 1.6GHz</t>
  </si>
  <si>
    <t>NEHS Vocational Funds.</t>
  </si>
  <si>
    <t>Vocational Funds - NEHS</t>
  </si>
  <si>
    <t>ACAD GOOGLE CHROME OS MGT LIC</t>
  </si>
  <si>
    <t>ACER C740 3205U 4GB 16GB</t>
  </si>
  <si>
    <t>PATTERSON MEDICAL</t>
  </si>
  <si>
    <t>58"L x 24"W x 34"H DALMATIAN</t>
  </si>
  <si>
    <t>SHIPPING/HANDLING</t>
  </si>
  <si>
    <t>SB680 77"</t>
  </si>
  <si>
    <t>NEHS Vocational Funds</t>
  </si>
  <si>
    <t>REVERTECH SOLUTIONS,LLC</t>
  </si>
  <si>
    <t>To replace broken chargers</t>
  </si>
  <si>
    <t>To replace bad batteries</t>
  </si>
  <si>
    <t>ELECTRIC EEL</t>
  </si>
  <si>
    <t>DRAIN CLEANER</t>
  </si>
  <si>
    <t>MAINT</t>
  </si>
  <si>
    <t>NRM</t>
  </si>
  <si>
    <t>SVM</t>
  </si>
  <si>
    <t>PURCHASE OF HEARING SYSTEM FOR</t>
  </si>
  <si>
    <t>ESTIMATED COST</t>
  </si>
  <si>
    <t>Correct PO 1655393.  Charge</t>
  </si>
  <si>
    <t>Acer Chromebooks</t>
  </si>
  <si>
    <t>Chrome Management License</t>
  </si>
  <si>
    <t>To be purchased by PTO</t>
  </si>
  <si>
    <t>DONATION - KIDS HOPE</t>
  </si>
  <si>
    <t>PO 1655493</t>
  </si>
  <si>
    <t>HIL50110RSDEMO</t>
  </si>
  <si>
    <t>Acer Chromebooks C740 320SU</t>
  </si>
  <si>
    <t>Google Chrome OS MGT Lic</t>
  </si>
  <si>
    <t>Black Box Device Cart</t>
  </si>
  <si>
    <t>For RHES per Scott Blackburn.</t>
  </si>
  <si>
    <t>Google Chromebook license</t>
  </si>
  <si>
    <t>19 for Vocational Baggs  KRHS</t>
  </si>
  <si>
    <t>Epson Powerlite 98 Projectors</t>
  </si>
  <si>
    <t>-Epson Powerlite 98 Projectors</t>
  </si>
  <si>
    <t>To replace old projector</t>
  </si>
  <si>
    <t>TRIPP 1000VA UPS SMART ONLINE</t>
  </si>
  <si>
    <t>-TRIPP 1000VA UPS SMART ONLINE</t>
  </si>
  <si>
    <t>Battery backup to be placed in</t>
  </si>
  <si>
    <t>WESTWIND ROOFING, LLC</t>
  </si>
  <si>
    <t>ROOF REPAIR ON CENTRAL OFFICE</t>
  </si>
  <si>
    <t>620-BUILDINGS</t>
  </si>
  <si>
    <t>ROOF REPAIR NEHS</t>
  </si>
  <si>
    <t>Item #1 is being used for the</t>
  </si>
  <si>
    <t>materials for fixing windows</t>
  </si>
  <si>
    <t>Acer Chromebook C740-C4PE</t>
  </si>
  <si>
    <t>-Acer Chromebook C740-C4PE</t>
  </si>
  <si>
    <t>Google EDU Management Console</t>
  </si>
  <si>
    <t>Vocational</t>
  </si>
  <si>
    <t>$10,000 TO BE CODED FROM</t>
  </si>
  <si>
    <t>16-17 ANNUAL</t>
  </si>
  <si>
    <t>MAINT-SUPPLIES</t>
  </si>
  <si>
    <t>ZIMMERMAN SCHOOL EQUIP INC</t>
  </si>
  <si>
    <t>GUIDANCE RECEPTION PREMIERA</t>
  </si>
  <si>
    <t>PREMIERA MODEL# PRM-PL196 DESK</t>
  </si>
  <si>
    <t>PREMIERA MODEL# PRM-PL148</t>
  </si>
  <si>
    <t>PREMIERA MODEL# PRM-PL149</t>
  </si>
  <si>
    <t>GUIDANCE COUNSELOR PREMIERA</t>
  </si>
  <si>
    <t>PREMIERA MODEL# PRM4025 LETTER</t>
  </si>
  <si>
    <t>PREMIERA MODEL# CDR-1 CENTER</t>
  </si>
  <si>
    <t>APPROX FREIGHT</t>
  </si>
  <si>
    <t>INSTALLATION</t>
  </si>
  <si>
    <t>please see attached</t>
  </si>
  <si>
    <t>OVERHAUL OF ENGINE, BUS# 21</t>
  </si>
  <si>
    <t>PAVING PARTIAL PARKING LOT AT</t>
  </si>
  <si>
    <t>Apple iMac 27" computer</t>
  </si>
  <si>
    <t>Acer C730 4GB Memory</t>
  </si>
  <si>
    <t>HP LaserJet Pro MFP M426fdn</t>
  </si>
  <si>
    <t>SMART SBM680 77" Smart Board</t>
  </si>
  <si>
    <t>-SMART SBM680 77" Smart Board</t>
  </si>
  <si>
    <t>Smart 1028133Pen Tray for</t>
  </si>
  <si>
    <t>WALK IN FREEZER CONDENSING</t>
  </si>
  <si>
    <t>039E500 Classic 50 Music Stand</t>
  </si>
  <si>
    <t>Reduce General Fund Account</t>
  </si>
  <si>
    <t>ANNUAL EQUIP FOR MS</t>
  </si>
  <si>
    <t>ANNUAL EQUIP FOR ELEM</t>
  </si>
  <si>
    <t>WHEELCHAIR LIFT</t>
  </si>
  <si>
    <t>PHONAK HEARING SYSTEM FOR W.</t>
  </si>
  <si>
    <t>ROGER TOUCHSCREEN MIC</t>
  </si>
  <si>
    <t>ROGER X FOR PEDIATRICS (SILVER</t>
  </si>
  <si>
    <t>BATTERY 13 POWERONE</t>
  </si>
  <si>
    <t>IMAGE PAVEMENT COMPANY LLC</t>
  </si>
  <si>
    <t>STRIPING AT NEHS PARKING LOT</t>
  </si>
  <si>
    <t>STRIPE 136 SPACES AND 10</t>
  </si>
  <si>
    <t>CLEANING OF THE NEHS PARKING</t>
  </si>
  <si>
    <t>PHONAK HEARING SYSTEM</t>
  </si>
  <si>
    <t>SHIPPING AND HANDLING</t>
  </si>
  <si>
    <t>SVES - ROOF REPAIRS APPROVED</t>
  </si>
  <si>
    <t>SVM - ROOF REPAIRS APPROVED AT</t>
  </si>
  <si>
    <t>Model DS-30TD 30" Top</t>
  </si>
  <si>
    <t>Optional Add-On - Manual Pull</t>
  </si>
  <si>
    <t>Family Consumer Science</t>
  </si>
  <si>
    <t>Item #481181 - Model #WT5270CW</t>
  </si>
  <si>
    <t>Item #150843 - Model #DLE4970W</t>
  </si>
  <si>
    <t>iPad Air 2 Wi-Fi 128GB - Space</t>
  </si>
  <si>
    <t>Acers Chromebooks C370</t>
  </si>
  <si>
    <t>HP LaserJet Pro CP5225n</t>
  </si>
  <si>
    <t>Lenovo ThinkCentre M715q 10M3</t>
  </si>
  <si>
    <t>Transcend 8x DVDS-K External</t>
  </si>
  <si>
    <t>HP LaserJet MFP130fn</t>
  </si>
  <si>
    <t>Acer Chromebook C370 4GB</t>
  </si>
  <si>
    <t>ACP DIRECT</t>
  </si>
  <si>
    <t>30 Tablet Charging Cart Part</t>
  </si>
  <si>
    <t>30 Slot Tablet Charging Cart</t>
  </si>
  <si>
    <t>PO# 1755425</t>
  </si>
  <si>
    <t>Family Consumer Science New</t>
  </si>
  <si>
    <t>Delivery Charge</t>
  </si>
  <si>
    <t>ORDERING (53) TOTAL  ACER C740</t>
  </si>
  <si>
    <t>-ORDERING (53) TOTAL  ACER C74</t>
  </si>
  <si>
    <t>ORDERING (50) TOTAL  LENOVO</t>
  </si>
  <si>
    <t>-ORDERING (50) TOTAL  LENOVO</t>
  </si>
  <si>
    <t>GOOGLE MANAGEMENT LICENSE</t>
  </si>
  <si>
    <t>Lenovo Think Centre M715q</t>
  </si>
  <si>
    <t>Lenovo DisplayPort to VGA</t>
  </si>
  <si>
    <t>Acer Chromebook C730 4GB RAM</t>
  </si>
  <si>
    <t>iMac 27-inch with Retina 5K</t>
  </si>
  <si>
    <t>-iMac 27-inch with Retina 5K</t>
  </si>
  <si>
    <t>Acer C730 Chromebook 4GB</t>
  </si>
  <si>
    <t>Estimate # 7673 - Virco Model</t>
  </si>
  <si>
    <t>Freight</t>
  </si>
  <si>
    <t>FUJITSU FI-7160 600 DPI USB</t>
  </si>
  <si>
    <t>TO BE PURCHASED FROM NEWEGG</t>
  </si>
  <si>
    <t>Acer C740 Chromebook</t>
  </si>
  <si>
    <t>LAWN MASTERS</t>
  </si>
  <si>
    <t>Topsoil 20 Yards</t>
  </si>
  <si>
    <t>630-IMPROVEMENTS OTHER THAN</t>
  </si>
  <si>
    <t>Grass Seed</t>
  </si>
  <si>
    <t>Penn Mulch</t>
  </si>
  <si>
    <t>Bobcat &amp; Labor</t>
  </si>
  <si>
    <t>REPAIRS FOR NR</t>
  </si>
  <si>
    <t>REPAIRS FOR SV</t>
  </si>
  <si>
    <t>MacBook Pro 15-inch: 2.2GHz</t>
  </si>
  <si>
    <t>-MacBook Pro 15-inch: 2.2GHz</t>
  </si>
  <si>
    <t>Google License for Chromebook</t>
  </si>
  <si>
    <t>Aerohive AP250  Wireless</t>
  </si>
  <si>
    <t>Aerohive  HiveManager 6 Online</t>
  </si>
  <si>
    <t>-Aerohive  HiveManager 6 Onlin</t>
  </si>
  <si>
    <t>Invoice needs to be sent to</t>
  </si>
  <si>
    <t>REALITYWORKS,INC</t>
  </si>
  <si>
    <t>42010101 - Cow Model with</t>
  </si>
  <si>
    <t>44010101 - Pig Model with</t>
  </si>
  <si>
    <t>41010101 - Plant Science Kit</t>
  </si>
  <si>
    <t>Acer C740 Chromebook 4GB RAM</t>
  </si>
  <si>
    <t>-MacBook Pro 13-Inch: 2.7GHz</t>
  </si>
  <si>
    <t>RE-ROOFING PROJECT FOR THE</t>
  </si>
  <si>
    <t>APPROVED @ 5/17/2017 BOARD</t>
  </si>
  <si>
    <t>ACER CHROMEBOOKS 11.6 IN 4GB</t>
  </si>
  <si>
    <t>ORDERING (2)</t>
  </si>
  <si>
    <t>-ORDERING (2)</t>
  </si>
  <si>
    <t>Epson PowerLite 98H 3000</t>
  </si>
  <si>
    <t>-Epson PowerLite 98H 3000</t>
  </si>
  <si>
    <t>Epson DC-21 Document Camera -</t>
  </si>
  <si>
    <t>-Epson DC-21 Document Camera -</t>
  </si>
  <si>
    <t>17-18 ANNUAL</t>
  </si>
  <si>
    <t>BOBBY LAYMAN CHEVROLET</t>
  </si>
  <si>
    <t>2017 TEN PASSENGER VAN</t>
  </si>
  <si>
    <t>BACK UP CAMERA FOR THE VAN</t>
  </si>
  <si>
    <t>TITLE</t>
  </si>
  <si>
    <t>45 DAY TAG FOR THE VAN</t>
  </si>
  <si>
    <t>POWER HEATED MIRRORS</t>
  </si>
  <si>
    <t>ZONES INC.</t>
  </si>
  <si>
    <t>Case for Acer Chromebook</t>
  </si>
  <si>
    <t>KURT A BYRUM</t>
  </si>
  <si>
    <t>New Carpeting in Main Office</t>
  </si>
  <si>
    <t>iPad Wi-Fi 128GB - Space Gray</t>
  </si>
  <si>
    <t>OVERHAUL OF ENGINE ON BUS# 2</t>
  </si>
  <si>
    <t>PO# 1755494 JOHN SCHMID</t>
  </si>
  <si>
    <t>Google Mgmt license **see</t>
  </si>
  <si>
    <t>FRIENDS OFFICE</t>
  </si>
  <si>
    <t>tennsco 7224 standard storage</t>
  </si>
  <si>
    <t>COPP SYSTEMS INTEGRATOR LLC</t>
  </si>
  <si>
    <t>Redo zones for incomm system</t>
  </si>
  <si>
    <t>CB **see attached</t>
  </si>
  <si>
    <t>GROTH MUSIC</t>
  </si>
  <si>
    <t>27S272W GROTH MUSIC (PRIMARY</t>
  </si>
  <si>
    <t>Acer C710 Chromebook</t>
  </si>
  <si>
    <t>30 Tablet Charging Cart</t>
  </si>
  <si>
    <t>BILL RH PTO</t>
  </si>
  <si>
    <t>Acer Chromebook 11 N7 C731</t>
  </si>
  <si>
    <t>Google Chrome Management</t>
  </si>
  <si>
    <t>Equipment for Security Doors</t>
  </si>
  <si>
    <t>See attached</t>
  </si>
  <si>
    <t>THIS NEEDS TO BE ADDED TO</t>
  </si>
  <si>
    <t>DAYTON ENSEMBLE</t>
  </si>
  <si>
    <t>Aerohive AP250</t>
  </si>
  <si>
    <t>HiveManager Classic Cloud</t>
  </si>
  <si>
    <t>66" Desk Shell</t>
  </si>
  <si>
    <t>48" Return Shell</t>
  </si>
  <si>
    <t>Box/Box/File Ped</t>
  </si>
  <si>
    <t>File/File Ped</t>
  </si>
  <si>
    <t>Pencil Drawer</t>
  </si>
  <si>
    <t>Mixed Storage Unit</t>
  </si>
  <si>
    <t>Assembly &amp; Set up</t>
  </si>
  <si>
    <t>Delivery</t>
  </si>
  <si>
    <t>21.5-inch iMac: 2.3GHz</t>
  </si>
  <si>
    <t>MacBook Air 13-inch: 1.8GHz</t>
  </si>
  <si>
    <t>Mac Mini 2.6GHz dual-core</t>
  </si>
  <si>
    <t>USB-C VGA Multiport Adapter</t>
  </si>
  <si>
    <t>DECKER EQUIPMENT, INC</t>
  </si>
  <si>
    <t>CB96 WHITE KI Convertible 96in</t>
  </si>
  <si>
    <t>shipping/handling</t>
  </si>
  <si>
    <t>Acer Chromebook 11 N7</t>
  </si>
  <si>
    <t>STERLING PAPER</t>
  </si>
  <si>
    <t>crtn of 5000</t>
  </si>
  <si>
    <t>SCHOOL NURSE SUPPLY, INC</t>
  </si>
  <si>
    <t>Half of cost of equipment to</t>
  </si>
  <si>
    <t>MA 1 Air Conduction Audiometer</t>
  </si>
  <si>
    <t>Shipping/handling</t>
  </si>
  <si>
    <t>HP Elitebook 840 G4</t>
  </si>
  <si>
    <t>TRACTOR FOR NR</t>
  </si>
  <si>
    <t>Panasonic Toughbook 54 Lite</t>
  </si>
  <si>
    <t>For transportation to repair</t>
  </si>
  <si>
    <t>CHROMEBOOK PARTS.COM</t>
  </si>
  <si>
    <t>-11" Chromebook LCD Panel 40pi</t>
  </si>
  <si>
    <t>-Samsung 11 XE303C12 Chromeboo</t>
  </si>
  <si>
    <t>11" Chromebook LCD Panel 40pin</t>
  </si>
  <si>
    <t>Samsung 11 XE303C12 Chromebook</t>
  </si>
  <si>
    <t>AMERICAN EXPRESS - MEMO</t>
  </si>
  <si>
    <t>AMAZON BASICS MID BLACK</t>
  </si>
  <si>
    <t>PO# 181160</t>
  </si>
  <si>
    <t>Aerohive HiveManager Online</t>
  </si>
  <si>
    <t>AVARM3316B Refrigerator</t>
  </si>
  <si>
    <t>General Fund Report</t>
  </si>
  <si>
    <t>Capital Expenditures History</t>
  </si>
  <si>
    <t>Row Labels</t>
  </si>
  <si>
    <t>Sum of Expenditures</t>
  </si>
  <si>
    <t>Column Labels</t>
  </si>
  <si>
    <t>TAX ADVANCE JUN 28, 2018</t>
  </si>
  <si>
    <t>TAX ADVANCE JUL 5, 2018</t>
  </si>
  <si>
    <t>TAX ADVANCE JUL 12, 2018</t>
  </si>
  <si>
    <t>APPROVED BOE MEETING 08072018</t>
  </si>
  <si>
    <t>COMMERCIAL CARPET</t>
  </si>
  <si>
    <t>1/4" 8LB. PAD</t>
  </si>
  <si>
    <t>INSTALLATION OF CARPET</t>
  </si>
  <si>
    <t>FURNISH &amp; INSTALL 4" COVE BASE</t>
  </si>
  <si>
    <t>Acer Chromebook 11 N7 C731 -</t>
  </si>
  <si>
    <t>PET SMART</t>
  </si>
  <si>
    <t>Top Fin Essentials Aquarium</t>
  </si>
  <si>
    <t>OTTERSHELL NOTEBOOK 11 W/OUT</t>
  </si>
  <si>
    <t>Archiving Email Staff and</t>
  </si>
  <si>
    <t>Go Guardian Bundle Licenses 3</t>
  </si>
  <si>
    <t>18-19 ANNUAL</t>
  </si>
  <si>
    <t>PRE-BOND LIMITED ARCHITECTURAL</t>
  </si>
  <si>
    <t>MAD Scientist Associates LLC</t>
  </si>
  <si>
    <t>Phase I of the Wetland</t>
  </si>
  <si>
    <t>KR RE-USE STUDY</t>
  </si>
  <si>
    <t>MFG Home Rollback</t>
  </si>
  <si>
    <t>REA-PERMANENT IMP</t>
  </si>
  <si>
    <t>ROLLBACK - OCT 2018</t>
  </si>
  <si>
    <t>Real Property Rollback 2nd</t>
  </si>
  <si>
    <t>HOMESTEAD - OCT 2018</t>
  </si>
  <si>
    <t>EPA School Bus Rebate Program</t>
  </si>
  <si>
    <t>ROLAND MODEL# A-800PRO-R</t>
  </si>
  <si>
    <t>MAJESTIC MODEL# M1543P 4.3</t>
  </si>
  <si>
    <t>MAJESTIC MODEL# V1530S 3</t>
  </si>
  <si>
    <t>MAJESTIC MODEL# YG1210S100 2.5</t>
  </si>
  <si>
    <t>SKU# A0477 18" Z-MAC PAIR</t>
  </si>
  <si>
    <t>Instruments see attached list</t>
  </si>
  <si>
    <t>Carts and Stands - See</t>
  </si>
  <si>
    <t>DON RINKER SPORTS SPECIALTIES</t>
  </si>
  <si>
    <t>Stage Gym Mats to berefurbishe</t>
  </si>
  <si>
    <t>B &amp; H VIDEO</t>
  </si>
  <si>
    <t>PYLE PRO PDWM2145 VHF DUAL</t>
  </si>
  <si>
    <t>GAIAM BALANCE BALL CHAIR</t>
  </si>
  <si>
    <t>SAMSUNG SNO-8081R 5MP BULLET</t>
  </si>
  <si>
    <t>Repair of intercom system</t>
  </si>
  <si>
    <t>Correction to Expense for</t>
  </si>
  <si>
    <t>CLOSING PO 1955284 BECAUSE THE</t>
  </si>
  <si>
    <t>NEW INTERCOM SYSTEM FOR NR</t>
  </si>
  <si>
    <t>REFUND - OVER INVOICED</t>
  </si>
  <si>
    <t>Solo Morgan 17.3 Inch RollingL</t>
  </si>
  <si>
    <t>Flash Furniture Mid-Back Black</t>
  </si>
  <si>
    <t>Bogen Multicom 2000Intercom/Pa</t>
  </si>
  <si>
    <t>Purchases</t>
  </si>
  <si>
    <t>ACER SERVICE CORPORATION</t>
  </si>
  <si>
    <t>Adapter 45w 19v 3pin Black tip</t>
  </si>
  <si>
    <t>LCD LED Touch 11.6 WXGA None</t>
  </si>
  <si>
    <t>Adapter 65w 19v 3pin Yellow</t>
  </si>
  <si>
    <t>Battery 3Cell for C731</t>
  </si>
  <si>
    <t>Keyboard w/Upper Assy.</t>
  </si>
  <si>
    <t>FileMaker Pro License</t>
  </si>
  <si>
    <t>Genovation Mini Terminal 910</t>
  </si>
  <si>
    <t>Smart Learning Suite</t>
  </si>
  <si>
    <t>HP 49X Toner for 1320 HP</t>
  </si>
  <si>
    <t>Genovation keypad 910</t>
  </si>
  <si>
    <t>SquareUp Fee</t>
  </si>
  <si>
    <t>IDENTISYS INC</t>
  </si>
  <si>
    <t>Red Custom Lanyard 0010 - Silk</t>
  </si>
  <si>
    <t>Power Cord 1m  Charging cable</t>
  </si>
  <si>
    <t>CREDIT 16-17</t>
  </si>
  <si>
    <t>JBL EON208P 300W PACKAGED PA</t>
  </si>
  <si>
    <t>SENNHEISER XSW2-ME3 HEADSET</t>
  </si>
  <si>
    <t>Security Monitor wall mounts(3</t>
  </si>
  <si>
    <t>BOWSER MORNER</t>
  </si>
  <si>
    <t>Phase II Environmental Site</t>
  </si>
  <si>
    <t>Phase I Kenton Ridge Property</t>
  </si>
  <si>
    <t>THE KLEINGERS GROUP, INC</t>
  </si>
  <si>
    <t>Survey Services KR Site</t>
  </si>
  <si>
    <t>Six (6) school bus 2-wayradios</t>
  </si>
  <si>
    <t>BEAU TOWNSEND FORD, INC</t>
  </si>
  <si>
    <t>2019 FORD TRUCK</t>
  </si>
  <si>
    <t>4210-REST GRANT DIREC - FED</t>
  </si>
  <si>
    <t>PARK &amp; SUN SPORTSBUNGEE-SLIP-N</t>
  </si>
  <si>
    <t>MONOPRICE HOOK AND LOOPFASTENI</t>
  </si>
  <si>
    <t>Blank Cavity Cover43-239IV</t>
  </si>
  <si>
    <t>DisplayPort to VGA Adapter</t>
  </si>
  <si>
    <t>15' USB 2.0 Cable A Male to B</t>
  </si>
  <si>
    <t>60' HDMI to HDMI Cable604206</t>
  </si>
  <si>
    <t>6' HDMI to HDMI Cable72-776</t>
  </si>
  <si>
    <t>20' HDMI to HDMI Cable181205</t>
  </si>
  <si>
    <t>1-Gang Non-Metallic</t>
  </si>
  <si>
    <t>4U Hinged Extendable Wall</t>
  </si>
  <si>
    <t>1000 ft 350MHz CMR UTP Solid</t>
  </si>
  <si>
    <t>2 Cavity Smooth Face Keystone</t>
  </si>
  <si>
    <t>Using PO# 1955371</t>
  </si>
  <si>
    <t>HP LaserJet MFP M227fdw</t>
  </si>
  <si>
    <t>HP 30X-Black LaserJet Toner</t>
  </si>
  <si>
    <t>HP EliteBook 840 G5 14"</t>
  </si>
  <si>
    <t>HP UltraSlim Docking Station</t>
  </si>
  <si>
    <t>Logitech MK710 Wireless</t>
  </si>
  <si>
    <t>Samsung SE 200 Series S22E200B</t>
  </si>
  <si>
    <t>Microsoft Office Professional</t>
  </si>
  <si>
    <t>C2G 8" DisplayPort to DVI</t>
  </si>
  <si>
    <t>WOLVERINE SPORTS</t>
  </si>
  <si>
    <t>Pickle Ball Tournament System</t>
  </si>
  <si>
    <t>SWINGER PADDLE  GA130P</t>
  </si>
  <si>
    <t>DURA-FAST PICKE BALLS  GA136P</t>
  </si>
  <si>
    <t>POLY PLAYGROUND BALLS  BL303P</t>
  </si>
  <si>
    <t>INDOOR NYLON SHUTTLECOCK</t>
  </si>
  <si>
    <t>ALL STAR RACQUET RA007P</t>
  </si>
  <si>
    <t>POOF SOCCER BALL BA266P</t>
  </si>
  <si>
    <t>30" BOTTLE BARREL BAT  GA018P</t>
  </si>
  <si>
    <t>DODGEBALL  BA758P</t>
  </si>
  <si>
    <t>YOGA MAT PS673P</t>
  </si>
  <si>
    <t>LIMITED FLIGHT SOFTBALL BA673P</t>
  </si>
  <si>
    <t>TO BE ORDERED FROM AMAZONPYLE</t>
  </si>
  <si>
    <t>TO BE ORDERED FROM AMAZONWOODW</t>
  </si>
  <si>
    <t>WHITE'S AUTOGROUP</t>
  </si>
  <si>
    <t>2019 FORD F6P 350 HD</t>
  </si>
  <si>
    <t>SKU# 2350W SOUSAPHONE</t>
  </si>
  <si>
    <t>MISC DISTRICT SUPPLIES</t>
  </si>
  <si>
    <t>Standard SSL Certificate forme</t>
  </si>
  <si>
    <t>Ship Transportation Laptop via</t>
  </si>
  <si>
    <t>Adobe Acrobat Pro 2017</t>
  </si>
  <si>
    <t>JEFF MILLER</t>
  </si>
  <si>
    <t>REFUND OF PAYMENT FOR LIBRARY</t>
  </si>
  <si>
    <t>KR Delineation Not to Excedd</t>
  </si>
  <si>
    <t>Phase I Wetlands</t>
  </si>
  <si>
    <t>BRIGHT WHITE COPY PAPER</t>
  </si>
  <si>
    <t>LCD LED 11.6 WXGA None Glare</t>
  </si>
  <si>
    <t>Battery 3-Cell Polymer 3980MAH</t>
  </si>
  <si>
    <t>Keyboard w/uppercase Assy.</t>
  </si>
  <si>
    <t>Repair Transportation Laptopat</t>
  </si>
  <si>
    <t>Epson ELPLP 60 Bulb</t>
  </si>
  <si>
    <t>Epson ELPLP 50 Bulb</t>
  </si>
  <si>
    <t>Acer V276HL - LED monitor -</t>
  </si>
  <si>
    <t>Rush 77 Passenger-SWEPC Bid</t>
  </si>
  <si>
    <t>Rush 72 Passenger Handicap-SWE</t>
  </si>
  <si>
    <t>MAJESTIC MODEL# X1535P 3.5</t>
  </si>
  <si>
    <t>REPAIRS</t>
  </si>
  <si>
    <t>Jupiter Marching Tuba with</t>
  </si>
  <si>
    <t>TAX ADVANCE FEB 2019</t>
  </si>
  <si>
    <t>MOBILE HOME RE TAX SETTLEMENT</t>
  </si>
  <si>
    <t>Real Property Rollback</t>
  </si>
  <si>
    <t>CORRECTION TO FEES</t>
  </si>
  <si>
    <t>AUDITOR &amp; TREASURER</t>
  </si>
  <si>
    <t>AUDITOR &amp; TREASURER FEES</t>
  </si>
  <si>
    <t>ROLLBACK - ROLLBACK - March 19</t>
  </si>
  <si>
    <t>PRE-WONED YAMAHA SOUSAPHONES</t>
  </si>
  <si>
    <t>To wire and install cameras in</t>
  </si>
  <si>
    <t>LOST ITEMS CORRECTION</t>
  </si>
  <si>
    <t>Epson ELPLP 88 Bulb</t>
  </si>
  <si>
    <t>INCREASE PER D MILLER</t>
  </si>
  <si>
    <t>MEMO FOUNDATION DEDUCT</t>
  </si>
  <si>
    <t>JSC-MacBook Air 13-inch: 1.8GH</t>
  </si>
  <si>
    <t>JSC-Acer Chromebook 11 N7 C733</t>
  </si>
  <si>
    <t>JSC-OTTERSHELL NOTEBOOK 11</t>
  </si>
  <si>
    <t>JSC-Acer Chromebook 11 N7 C731</t>
  </si>
  <si>
    <t>JSC-Epson ELPLP Light Bulbs</t>
  </si>
  <si>
    <t>JSC-HDMI Cables</t>
  </si>
  <si>
    <t>JSC-Archiving Email Staff</t>
  </si>
  <si>
    <t>JSC-Go Guardian Bundle License</t>
  </si>
  <si>
    <t>JSC-Reprogram PA System</t>
  </si>
  <si>
    <t>JSC-FileMaker Pro License</t>
  </si>
  <si>
    <t>JSC-RAULAND 2524 MASTER CLOCK</t>
  </si>
  <si>
    <t>JSC-Asst Treasurer Computer</t>
  </si>
  <si>
    <t>JSC-HDMI Adapters</t>
  </si>
  <si>
    <t>JSC-19" Surveillance Display</t>
  </si>
  <si>
    <t>JSC-Infrared Thermometers</t>
  </si>
  <si>
    <t>JSC-Epson ELPLP60 Bulb</t>
  </si>
  <si>
    <t>JSC-iPad Wi-Fi 128GB - Space G</t>
  </si>
  <si>
    <t>JSC-Power Cords, Adapters, Bat</t>
  </si>
  <si>
    <t>JSC-Genovation Mini Terminal 9</t>
  </si>
  <si>
    <t>JSC-Smart Learning Suite</t>
  </si>
  <si>
    <t>JSC-Genovation Keypad 910</t>
  </si>
  <si>
    <t>JSC-Genovation Keypad 911</t>
  </si>
  <si>
    <t>JSC-HP 49X Toner for 1320 HP</t>
  </si>
  <si>
    <t>JSC-MISC DISTRICT SUPPLIES</t>
  </si>
  <si>
    <t>JSC-Red Custom Lanyard 0010 -</t>
  </si>
  <si>
    <t>JSC-DisplayPort to VGA Adapter</t>
  </si>
  <si>
    <t>JSC-HP LaserJetMFP M227fdw-Ton</t>
  </si>
  <si>
    <t>JSC-Standard SSL Certificate F</t>
  </si>
  <si>
    <t>JSC-Treasurer's Office Compute</t>
  </si>
  <si>
    <t>JSC-Repair Transportation Lapt</t>
  </si>
  <si>
    <t>JSC-Acer Chromebook 11 N7 C732</t>
  </si>
  <si>
    <t>JSC-Acer V276HL - LED Monitor</t>
  </si>
  <si>
    <t>Expense Correction</t>
  </si>
  <si>
    <t>LOW VOLTAGE SOLUTIONS</t>
  </si>
  <si>
    <t>FOOTBALL FIELD SOUND SYSTEM AT</t>
  </si>
  <si>
    <t>BLICK ART MATERIALS</t>
  </si>
  <si>
    <t>#71141-1004 WALTER FOSTER I</t>
  </si>
  <si>
    <t>#57016-1065 FISKARS 7"</t>
  </si>
  <si>
    <t>#57010-1002 FISKARS 5"</t>
  </si>
  <si>
    <t>#21417-1001 XACTO SCHOO PRO</t>
  </si>
  <si>
    <t>#AF65013-1048 FRIENDLY WEAVING</t>
  </si>
  <si>
    <t>WEST MUSIC INC</t>
  </si>
  <si>
    <t>ITEM 200624 ZILDJIAN PO771</t>
  </si>
  <si>
    <t>ITEM 201552 STUDIO 49 T 10</t>
  </si>
  <si>
    <t>ITEM 201553 STUDIO 49 T 15</t>
  </si>
  <si>
    <t>ITEM 201613 LATIN PERCUSSION</t>
  </si>
  <si>
    <t>ITEM 202807 BASIC BEAT BBTB5</t>
  </si>
  <si>
    <t>ITEM 200925 REMO HD-8508-00</t>
  </si>
  <si>
    <t>ITEM 530546 ELEMENTS OF DANCE</t>
  </si>
  <si>
    <t>ITEM REMO HD-8510-00</t>
  </si>
  <si>
    <t>CHANGE ALL CODING TO:</t>
  </si>
  <si>
    <t>-iPad WI-FI 128GB Space Gray</t>
  </si>
  <si>
    <t>TENNIS TECHNOLOGY</t>
  </si>
  <si>
    <t>REPAIR-RESURFACE FIVE TENNIS</t>
  </si>
  <si>
    <t>RITEWAY CRACK REPAIR ON 400'</t>
  </si>
  <si>
    <t>ADDITIONAL 190' RITEWAY CRACK</t>
  </si>
  <si>
    <t>TAX ADVANCE JUNE 2019</t>
  </si>
  <si>
    <t>SOS TECHNOLOGIES</t>
  </si>
  <si>
    <t>DEFIBRILLATORS W/WARRANTY,READ</t>
  </si>
  <si>
    <t>SOLICH PIANO AND MUSIC</t>
  </si>
  <si>
    <t>-Yamaha GC@ PE</t>
  </si>
  <si>
    <t>AUDITOR &amp; TREAS FEES-PERMANENT</t>
  </si>
  <si>
    <t>CHAMPAIGN COUNTY AUDITOR</t>
  </si>
  <si>
    <t>ITEM# 30017-1002 SPEED BALL</t>
  </si>
  <si>
    <t>ITEM# 51337-1001 MABEF GIANT</t>
  </si>
  <si>
    <t>BLICK READY TO USE TEMPERA -</t>
  </si>
  <si>
    <t>SCRATCH ART SUBI BLOCK</t>
  </si>
  <si>
    <t>10406-1003 PKG OF 100 SHEETS -</t>
  </si>
  <si>
    <t>18301-1040 LOGAN ARTIST</t>
  </si>
  <si>
    <t>30129-1131 AMACO SHELF SUPPORT</t>
  </si>
  <si>
    <t>30129-1161 AMACO SHELF SUPPORT</t>
  </si>
  <si>
    <t>SHIP ALL ITEMS TO:</t>
  </si>
  <si>
    <t>NASCO INC.</t>
  </si>
  <si>
    <t>Z04328 PAPER CUTTER 30 X 30</t>
  </si>
  <si>
    <t>TRIARCO LLC</t>
  </si>
  <si>
    <t>#RA09250 SCORING TOOL</t>
  </si>
  <si>
    <t>#RA13553 SCRAPER SMOOTH</t>
  </si>
  <si>
    <t>#1480035 Pro Needle Tool</t>
  </si>
  <si>
    <t>#RA24962 Ceramic Detail</t>
  </si>
  <si>
    <t>#RA29951 Speedball masonite</t>
  </si>
  <si>
    <t>#R715455 16 INCH MINI MIGHT</t>
  </si>
  <si>
    <t># 462785 STEEL STATIONARY</t>
  </si>
  <si>
    <t>ITEM -CLP645B . CLP645B</t>
  </si>
  <si>
    <t>#21417-1001 XACTO SCHOOL PRO</t>
  </si>
  <si>
    <t>19-20 ANNUAL</t>
  </si>
  <si>
    <t>RITEWAY CRACK REPAIR ON 830'CR</t>
  </si>
  <si>
    <t>REPAIR-RESURFACE SIX TENNISCOU</t>
  </si>
  <si>
    <t>30129-1181 8 INCH AND 1 5/8</t>
  </si>
  <si>
    <t>Yamaha GC@ PE</t>
  </si>
  <si>
    <t>GRAND PIANO SPYDER DOLLY</t>
  </si>
  <si>
    <t>LCT-00008 14" Commercial</t>
  </si>
  <si>
    <t>MUSIC IS ELEMENTARY INC</t>
  </si>
  <si>
    <t>PLEASE CHANGE ALL CODING TO:</t>
  </si>
  <si>
    <t>SKU: LP-LP234A MEISTERKLASSE</t>
  </si>
  <si>
    <t>SKU: NKS60PO-A MEISTERKLASSE</t>
  </si>
  <si>
    <t>SKU: NKS60PO-F MEISTERKLASSE</t>
  </si>
  <si>
    <t>ITEM 201554 STUDIO 49 T 20</t>
  </si>
  <si>
    <t>DUPLICATE PAYMENT ON PO 195603</t>
  </si>
  <si>
    <t>WESTWIND ROOFING LLC</t>
  </si>
  <si>
    <t>Repair roof over lower hall(MH</t>
  </si>
  <si>
    <t>Two 170,000 BTU heaters for KR</t>
  </si>
  <si>
    <t>BULBS FOR THE FOOTBALL FIELD</t>
  </si>
  <si>
    <t>Cannonball Sceptyr</t>
  </si>
  <si>
    <t>TAX ADVANCE FEB 2020</t>
  </si>
  <si>
    <t>SEE THE ATTACHED ORDER</t>
  </si>
  <si>
    <t>AUDITOR &amp; TREASURER FEES-PERMANENT IMP</t>
  </si>
  <si>
    <t>REAL ESTATE TAX SETTLEMENT MANF HOMES</t>
  </si>
  <si>
    <t>SV Lawn Tractor for clearingsn</t>
  </si>
  <si>
    <t>Full pedastal</t>
  </si>
  <si>
    <t>Top Pedestal</t>
  </si>
  <si>
    <t>Replace Baseball fence at Kenton Ridge</t>
  </si>
  <si>
    <t>FIVE RIVERS METRO PARK</t>
  </si>
  <si>
    <t>MITIGATION SERVICES</t>
  </si>
  <si>
    <t>PROSOURCE</t>
  </si>
  <si>
    <t>Konica Bizhub C300i Color Copier as Quoted</t>
  </si>
  <si>
    <t>TAX ADVANCE JUL 2020</t>
  </si>
  <si>
    <t>BAND EQUIP SEE THE ATTACHED EST.</t>
  </si>
  <si>
    <t>AUDITOR &amp; TREAS FEES-PERMANENT IMPROVEMENT</t>
  </si>
  <si>
    <t>NEHS Football Field Light Pole Repair</t>
  </si>
  <si>
    <t>WISEMAN &amp; SONS</t>
  </si>
  <si>
    <t>Drainage Ditch NE Tennis Courts</t>
  </si>
  <si>
    <t>CARR SUPPLIES INC</t>
  </si>
  <si>
    <t>TRUCK ISE COMMERCIAL DISPOSAL</t>
  </si>
  <si>
    <t>W. A. STEVENS &amp; ASSOCIATES</t>
  </si>
  <si>
    <t>5600-BUILDING IMPROVEMENT SE</t>
  </si>
  <si>
    <t>CLDESIGNS LTD</t>
  </si>
  <si>
    <t>shipping fee-to be coded out of PI monies for band</t>
  </si>
  <si>
    <t>Yamaha Grand Piano with Dolly and Cover</t>
  </si>
  <si>
    <t>KR Athletic building North and South Wall Repair - PI</t>
  </si>
  <si>
    <t>digital tarp sal for floor in gym for band percussion set up- needs recoded for pI monies for band</t>
  </si>
  <si>
    <t>TAX ADVANCE FEB 18 2021</t>
  </si>
  <si>
    <t>TAX ADVANCE FEB 2021</t>
  </si>
  <si>
    <t>Charge KR Weight Room</t>
  </si>
  <si>
    <t>AMERICAN FENCE, LLC</t>
  </si>
  <si>
    <t>JACOBS TELEPHONE CONTRACTORS</t>
  </si>
  <si>
    <t>repair Softball fence as needed</t>
  </si>
  <si>
    <t>TAX ADVANCE MAR 2021</t>
  </si>
  <si>
    <t>Seventy-eight passenger IC Buses</t>
  </si>
  <si>
    <t>KR WETLAND PERMITTING SERVICES</t>
  </si>
  <si>
    <t>Custodian Carts for NR &amp; KR</t>
  </si>
  <si>
    <t>Charge LFI</t>
  </si>
  <si>
    <t>Reimb GF for Grant Bus</t>
  </si>
  <si>
    <t>COUGHLIN FORD, INC.</t>
  </si>
  <si>
    <t>Maint Truck and Title</t>
  </si>
  <si>
    <t>KR Wetland Permitting Services</t>
  </si>
  <si>
    <t>CONVENTIONAL BUS W/LIFT</t>
  </si>
  <si>
    <t>78 PASSENGER CONVENTIONAL BUS</t>
  </si>
  <si>
    <t>HP LaserJet MFP M428fdn Printer/Copier/Scanner/Fax CDW# 5537523</t>
  </si>
  <si>
    <t>Additional Bus Purchase</t>
  </si>
  <si>
    <t>TRANSPORTATION ADJUSTMENT</t>
  </si>
  <si>
    <t>NOVASTAR MSD300 SENDING CARD LED DISPLAY</t>
  </si>
  <si>
    <t>Adobe Creative Cloud for teams - Team Licensing Subscription 12 months</t>
  </si>
  <si>
    <t>Repair and Seal NEHS Athletic Building Roof-Storm Damage</t>
  </si>
  <si>
    <t>Replace KRHS Athletic Building Roof with Durolast Roofing Membrane</t>
  </si>
  <si>
    <t>PROCEEDS FROM SALE OF MOOREFIELD RD</t>
  </si>
  <si>
    <t>Provide and install wall mount cabinet, one wall mount fiber cabinet, one fiber shelf and two 12 SC coupler panels, 24 SC connectors, Label fiber lines, test each fiber line.</t>
  </si>
  <si>
    <t>ROOF DAMAGE INSURANCE CLAIM</t>
  </si>
  <si>
    <t>1934-INSURANCE PROCEEDS</t>
  </si>
  <si>
    <t>AUD/TREAS FEES 2ND HALF 2021</t>
  </si>
  <si>
    <t>Distribute Advances Correctly</t>
  </si>
  <si>
    <t>M. SILER, INC DBA BOOHER BLACKTOP</t>
  </si>
  <si>
    <t>KR PARKING LOT SWEEPING AND POTHOLE REPAIR</t>
  </si>
  <si>
    <t>NRE PARKING LOT SWEEPING AND POTHOLE REPAIR</t>
  </si>
  <si>
    <t>NEHS PARKING LOT SWEEPING AND POTHOLE REPAIR</t>
  </si>
  <si>
    <t>NEHS BUS ENTRANCE - EXCAVATE/RESURFACE HEAVY DUTY PAVEMENT, EXCAVATE AND INSTALL CULVERT PIPE/FRENCH DRAIN</t>
  </si>
  <si>
    <t>5200-SITE IMPROVEMENT SERVIC</t>
  </si>
  <si>
    <t>PAR, INC</t>
  </si>
  <si>
    <t>Stripping of lots</t>
  </si>
  <si>
    <t>GJO DISTRIBUTORS &amp; CONTRACTING INC</t>
  </si>
  <si>
    <t>Windows/doors replaced in the KR Pressbox</t>
  </si>
  <si>
    <t>RH PARKING LOT SWEEPING AND POTHOLE REPAIR</t>
  </si>
  <si>
    <t>REVERSE RECEIPT #105353</t>
  </si>
  <si>
    <t>PI - MFG HOME ROLLBACK</t>
  </si>
  <si>
    <t>HOMESTEAD PI FUND</t>
  </si>
  <si>
    <t>MFG HOME ROLLBACK - PI</t>
  </si>
  <si>
    <t>ROLLBACK PI FUND</t>
  </si>
  <si>
    <t>Repair to Kenton Ridge Chiller Board</t>
  </si>
  <si>
    <t>Waibel Energy Systems, Inc</t>
  </si>
  <si>
    <t>NEHS DUCT WORK REPLACEMENT</t>
  </si>
  <si>
    <t>BUS #34 2005 INTERNATIONAL</t>
  </si>
  <si>
    <t>BUS #29 2000 INTERNATIONAL</t>
  </si>
  <si>
    <t>BUS #8 BLUEBIRD</t>
  </si>
  <si>
    <t>BUS #38 2008 INTERNATIONAL</t>
  </si>
  <si>
    <t>BUS #10 1998 INTERNATIONAL</t>
  </si>
  <si>
    <t>BUS #26 2005 INTERNATIONAL</t>
  </si>
  <si>
    <t>2007 FORD F550 DUMP TRUCK/SALT SPREADER/PLOW</t>
  </si>
  <si>
    <t>BUS #24 2005 INTERNATIONAL</t>
  </si>
  <si>
    <t>BUS #2 2005 INTERNATIONAL</t>
  </si>
  <si>
    <t>1993 GMC C1500 EXT</t>
  </si>
  <si>
    <t>SERIAL NO. 4DRBUC8N1NB843954</t>
  </si>
  <si>
    <t>SOFTWARE SERVICE AUTONOMY 3 YEAR</t>
  </si>
  <si>
    <t>SCRUBBER RIDER</t>
  </si>
  <si>
    <t>KRAMER ELECTRICAL SERVICE LLC</t>
  </si>
  <si>
    <t>ELIMINATE 14 EXISTING WOOD POSTS WHERE THE BUSES PARK AND INSTALL 14 2" RIDGID CONDUIT POLES</t>
  </si>
  <si>
    <t>PNC BANK NATIONAL ASSOCIATION</t>
  </si>
  <si>
    <t>SOUND SYSTEM REPLACEMENT PARTS FOR KR AUDITIORIUM</t>
  </si>
  <si>
    <t>LEPI ENTERPRISES, INC</t>
  </si>
  <si>
    <t>SVE ASBESTOS ABATEMENT - CAUSED BY WATER LEAK DAMAGE</t>
  </si>
  <si>
    <t>SWEETWATER SOUND INC</t>
  </si>
  <si>
    <t>DISCONNECT AND REPLACE FAILED ROOFTOP UNIT</t>
  </si>
  <si>
    <t>ADD 4 DEDICATED 20AMP 120 VOLT CIRCUITS FROM AN EXISTING QO SUBPANEL IN THE BACK SHED TO 4 NEW RIGID POLES NEAR BUS PARKING AREA</t>
  </si>
  <si>
    <t>Five Year Report July 2016- January 31, 2022</t>
  </si>
  <si>
    <t>Fund Balance Report through January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</si>
</sst>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8" x14ac:knownFonts="1">
    <font>
      <sz val="11"/>
      <color theme="1"/>
      <name val="Calibri"/>
      <family val="2"/>
      <scheme val="minor"/>
    </font>
    <font>
      <b/>
      <sz val="16"/>
      <color theme="1"/>
      <name val="Calibri"/>
      <family val="2"/>
      <scheme val="minor"/>
    </font>
    <font>
      <u val="singleAccounting"/>
      <sz val="11"/>
      <color theme="1"/>
      <name val="Calibri"/>
      <family val="2"/>
      <scheme val="minor"/>
    </font>
    <font>
      <u val="doubleAccounting"/>
      <sz val="11"/>
      <color theme="1"/>
      <name val="Calibri"/>
      <family val="2"/>
      <scheme val="minor"/>
    </font>
    <font>
      <sz val="14"/>
      <color theme="1"/>
      <name val="Calibri"/>
      <family val="2"/>
      <scheme val="minor"/>
    </font>
    <font>
      <b/>
      <u/>
      <sz val="11"/>
      <color theme="1"/>
      <name val="Calibri"/>
      <family val="2"/>
      <scheme val="minor"/>
    </font>
    <font>
      <sz val="11"/>
      <color indexed="8"/>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43" fontId="7" fillId="0" borderId="0" applyFont="0" applyFill="0" applyBorder="0" applyAlignment="0" applyProtection="0"/>
  </cellStyleXfs>
  <cellXfs count="17">
    <xf numFmtId="0" fontId="0" fillId="0" borderId="0" xfId="0"/>
    <xf numFmtId="14" fontId="0" fillId="0" borderId="0" xfId="0" applyNumberFormat="1"/>
    <xf numFmtId="0" fontId="0" fillId="0" borderId="0" xfId="0" pivotButton="1"/>
    <xf numFmtId="0" fontId="0" fillId="0" borderId="0" xfId="0" applyAlignment="1">
      <alignment horizontal="left"/>
    </xf>
    <xf numFmtId="42" fontId="0" fillId="0" borderId="0" xfId="0" applyNumberFormat="1"/>
    <xf numFmtId="0" fontId="0" fillId="0" borderId="0" xfId="0" applyAlignment="1">
      <alignment horizontal="left" indent="1"/>
    </xf>
    <xf numFmtId="0" fontId="0" fillId="0" borderId="0" xfId="0" applyBorder="1"/>
    <xf numFmtId="42" fontId="0" fillId="0" borderId="0" xfId="0" applyNumberFormat="1" applyBorder="1"/>
    <xf numFmtId="42" fontId="2" fillId="0" borderId="0" xfId="0" applyNumberFormat="1" applyFont="1" applyBorder="1"/>
    <xf numFmtId="42" fontId="3" fillId="0" borderId="0" xfId="0" applyNumberFormat="1" applyFont="1" applyBorder="1"/>
    <xf numFmtId="0" fontId="0" fillId="0" borderId="0" xfId="0" applyFill="1" applyBorder="1"/>
    <xf numFmtId="11" fontId="0" fillId="0" borderId="0" xfId="0" applyNumberFormat="1"/>
    <xf numFmtId="0" fontId="5" fillId="0" borderId="0" xfId="0" applyFont="1" applyBorder="1" applyAlignment="1">
      <alignment horizontal="center"/>
    </xf>
    <xf numFmtId="43" fontId="0" fillId="0" borderId="0" xfId="2" applyFont="1"/>
    <xf numFmtId="0" fontId="4"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171450</xdr:rowOff>
    </xdr:from>
    <xdr:to>
      <xdr:col>6</xdr:col>
      <xdr:colOff>742950</xdr:colOff>
      <xdr:row>38</xdr:row>
      <xdr:rowOff>171450</xdr:rowOff>
    </xdr:to>
    <xdr:sp macro="" textlink="">
      <xdr:nvSpPr>
        <xdr:cNvPr id="2" name="TextBox 1"/>
        <xdr:cNvSpPr txBox="1"/>
      </xdr:nvSpPr>
      <xdr:spPr>
        <a:xfrm>
          <a:off x="0" y="6115050"/>
          <a:ext cx="6934200" cy="1714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u="sng"/>
            <a:t>Instructions: </a:t>
          </a:r>
          <a:r>
            <a:rPr lang="en-US" sz="1200" i="0" u="none" baseline="0"/>
            <a:t> In 2008 voter approved a 1.0 mil Permanent Improvement Levy for PI. The effective rate for Tax Year 2020 is .852 mils. The information supplied on this excel spreadsheet is contained in Pivot Tables on the report tab and the detailed transactions are on the Findet Tab. The pivot table in cell A7 and several rows below are Revenue Report. In Cell A23 and below is summary of revenue, expenditures and fund balance.  In cell J7 the Pivot Table summarizes expenditures by Fical Year, Function, and Object. If you wish to see additional detail on any Receipt or Expenditure simply double click on the specific cell. The information is for the Permanent Improvement Fund ONLY!</a:t>
          </a:r>
          <a:endParaRPr lang="en-US" sz="1200" i="1" u="sng"/>
        </a:p>
      </xdr:txBody>
    </xdr:sp>
    <xdr:clientData/>
  </xdr:twoCellAnchor>
  <xdr:twoCellAnchor>
    <xdr:from>
      <xdr:col>0</xdr:col>
      <xdr:colOff>0</xdr:colOff>
      <xdr:row>53</xdr:row>
      <xdr:rowOff>0</xdr:rowOff>
    </xdr:from>
    <xdr:to>
      <xdr:col>6</xdr:col>
      <xdr:colOff>742950</xdr:colOff>
      <xdr:row>62</xdr:row>
      <xdr:rowOff>0</xdr:rowOff>
    </xdr:to>
    <xdr:sp macro="" textlink="">
      <xdr:nvSpPr>
        <xdr:cNvPr id="3" name="TextBox 2"/>
        <xdr:cNvSpPr txBox="1"/>
      </xdr:nvSpPr>
      <xdr:spPr>
        <a:xfrm>
          <a:off x="0" y="11229975"/>
          <a:ext cx="6362700" cy="17145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u="sng"/>
            <a:t>Instructions: </a:t>
          </a:r>
          <a:r>
            <a:rPr lang="en-US" sz="1200" i="0" u="none" baseline="0"/>
            <a:t> In 2015 voter approved a 1.0% Earned Income Tax. The Income Tax generates $4.2 million for the operation of the district. Several purchases from the General Fund were made  with funds generated from the new tax. The largest share of the expenditures are related to roof repairs and the one-to-one  program to provide technology to all students grade 7-12. Please refer to the Five Year forecast for more detail on the General Fund. In March 2019 we purchased an additional four buses (4) due to maintenance issues. We wll adjusted the Five Year and reduce FY20 &amp; FY21 capital. Any excess funds are used to build reserves and plan for the future.</a:t>
          </a:r>
        </a:p>
        <a:p>
          <a:r>
            <a:rPr lang="en-US" sz="1200" i="0" u="none" baseline="0"/>
            <a:t>This table is GENERAL FUND ONLY</a:t>
          </a:r>
          <a:endParaRPr lang="en-US" sz="1200" i="1"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Find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det"/>
      <sheetName val="Revedit"/>
      <sheetName val="Revenues"/>
      <sheetName val="Expenditures"/>
      <sheetName val="Monthly Expenditures"/>
      <sheetName val="Monthly Revenue"/>
      <sheetName val="Income Tax ODT"/>
      <sheetName val="OPU"/>
      <sheetName val="Job"/>
      <sheetName val="by Function"/>
      <sheetName val="Vendor"/>
      <sheetName val="CCIP"/>
      <sheetName val="MOE"/>
      <sheetName val="RanK Expend"/>
    </sheetNames>
    <sheetDataSet>
      <sheetData sheetId="0"/>
      <sheetData sheetId="1">
        <row r="1">
          <cell r="A1" t="str">
            <v>FUNC</v>
          </cell>
          <cell r="B1" t="str">
            <v>DESCRIPTION</v>
          </cell>
          <cell r="C1" t="str">
            <v>Descipt</v>
          </cell>
        </row>
        <row r="2">
          <cell r="A2">
            <v>1000</v>
          </cell>
          <cell r="B2" t="str">
            <v>INSTRUCTION</v>
          </cell>
          <cell r="C2" t="str">
            <v>1000-INSTRUCTION</v>
          </cell>
        </row>
        <row r="3">
          <cell r="A3">
            <v>1100</v>
          </cell>
          <cell r="B3" t="str">
            <v>REGULAR INSTRUCTION</v>
          </cell>
          <cell r="C3" t="str">
            <v>1100-REGULAR INSTRUCTION</v>
          </cell>
        </row>
        <row r="4">
          <cell r="A4">
            <v>1110</v>
          </cell>
          <cell r="B4" t="str">
            <v>ELEMENTARY</v>
          </cell>
          <cell r="C4" t="str">
            <v>1110-ELEMENTARY</v>
          </cell>
        </row>
        <row r="5">
          <cell r="A5">
            <v>1120</v>
          </cell>
          <cell r="B5" t="str">
            <v>MIDDLE/JR. HIGH</v>
          </cell>
          <cell r="C5" t="str">
            <v>1120-MIDDLE/JR. HIGH</v>
          </cell>
        </row>
        <row r="6">
          <cell r="A6">
            <v>1130</v>
          </cell>
          <cell r="B6" t="str">
            <v>HIGH SCHOOL</v>
          </cell>
          <cell r="C6" t="str">
            <v>1130-HIGH SCHOOL</v>
          </cell>
        </row>
        <row r="7">
          <cell r="A7">
            <v>1131</v>
          </cell>
          <cell r="B7" t="str">
            <v>PREPARATORY</v>
          </cell>
          <cell r="C7" t="str">
            <v>1131-PREPARATORY</v>
          </cell>
        </row>
        <row r="8">
          <cell r="A8">
            <v>1132</v>
          </cell>
          <cell r="B8" t="str">
            <v>GENERAL CURRICULUM</v>
          </cell>
          <cell r="C8" t="str">
            <v>1132-GENERAL CURRICULUM</v>
          </cell>
        </row>
        <row r="9">
          <cell r="A9">
            <v>1133</v>
          </cell>
          <cell r="B9" t="str">
            <v>POST-SECONDARY</v>
          </cell>
          <cell r="C9" t="str">
            <v>1133-POST-SECONDARY</v>
          </cell>
        </row>
        <row r="10">
          <cell r="A10">
            <v>1140</v>
          </cell>
          <cell r="B10" t="str">
            <v>ALTERNATIVE</v>
          </cell>
          <cell r="C10" t="str">
            <v>1140-ALTERNATIVE</v>
          </cell>
        </row>
        <row r="11">
          <cell r="A11">
            <v>1150</v>
          </cell>
          <cell r="B11" t="str">
            <v>ENRICHMENT ACTIVITIES</v>
          </cell>
          <cell r="C11" t="str">
            <v>1150-ENRICHMENT ACTIVITIES</v>
          </cell>
        </row>
        <row r="12">
          <cell r="A12">
            <v>1190</v>
          </cell>
          <cell r="B12" t="str">
            <v>OTHER REGULAR INSTRUCTI</v>
          </cell>
          <cell r="C12" t="str">
            <v>1190-OTHER REGULAR INSTRUCTI</v>
          </cell>
        </row>
        <row r="13">
          <cell r="A13">
            <v>1200</v>
          </cell>
          <cell r="B13" t="str">
            <v>SPECIAL INSTRUCTION</v>
          </cell>
          <cell r="C13" t="str">
            <v>1200-SPECIAL INSTRUCTION</v>
          </cell>
        </row>
        <row r="14">
          <cell r="A14">
            <v>1210</v>
          </cell>
          <cell r="B14" t="str">
            <v>ACADEMICALLY GIFTED</v>
          </cell>
          <cell r="C14" t="str">
            <v>1210-ACADEMICALLY GIFTED</v>
          </cell>
        </row>
        <row r="15">
          <cell r="A15">
            <v>1211</v>
          </cell>
          <cell r="B15" t="str">
            <v>GIFTED IDENTIFICATON</v>
          </cell>
          <cell r="C15" t="str">
            <v>1211-GIFTED IDENTIFICATON</v>
          </cell>
        </row>
        <row r="16">
          <cell r="A16">
            <v>1230</v>
          </cell>
          <cell r="B16" t="str">
            <v>HANDICAPPED K THROUGH 6</v>
          </cell>
          <cell r="C16" t="str">
            <v>1230-HANDICAPPED K THROUGH 6</v>
          </cell>
        </row>
        <row r="17">
          <cell r="A17">
            <v>1231</v>
          </cell>
          <cell r="B17" t="str">
            <v>MULTI-HANDICAPPED</v>
          </cell>
          <cell r="C17" t="str">
            <v>1231-MULTI-HANDICAPPED</v>
          </cell>
        </row>
        <row r="18">
          <cell r="A18">
            <v>1232</v>
          </cell>
          <cell r="B18" t="str">
            <v>HEARING HANDICAPPED</v>
          </cell>
          <cell r="C18" t="str">
            <v>1232-HEARING HANDICAPPED</v>
          </cell>
        </row>
        <row r="19">
          <cell r="A19">
            <v>1233</v>
          </cell>
          <cell r="B19" t="str">
            <v>VISUALLY HANDICAPPED</v>
          </cell>
          <cell r="C19" t="str">
            <v>1233-VISUALLY HANDICAPPED</v>
          </cell>
        </row>
        <row r="20">
          <cell r="A20">
            <v>1234</v>
          </cell>
          <cell r="B20" t="str">
            <v>ORTHOPEDICALLY HANDICAP</v>
          </cell>
          <cell r="C20" t="str">
            <v>1234-ORTHOPEDICALLY HANDICAP</v>
          </cell>
        </row>
        <row r="21">
          <cell r="A21">
            <v>1235</v>
          </cell>
          <cell r="B21" t="str">
            <v>SEVERE BEHAVIOR HANDICA</v>
          </cell>
          <cell r="C21" t="str">
            <v>1235-SEVERE BEHAVIOR HANDICA</v>
          </cell>
        </row>
        <row r="22">
          <cell r="A22">
            <v>1236</v>
          </cell>
          <cell r="B22" t="str">
            <v>DEVELOPMENTALLY HANDICA</v>
          </cell>
          <cell r="C22" t="str">
            <v>1236-DEVELOPMENTALLY HANDICA</v>
          </cell>
        </row>
        <row r="23">
          <cell r="A23">
            <v>1237</v>
          </cell>
          <cell r="B23" t="str">
            <v>SPECIFIC LEARNING DISAB</v>
          </cell>
          <cell r="C23" t="str">
            <v>1237-SPECIFIC LEARNING DISAB</v>
          </cell>
        </row>
        <row r="24">
          <cell r="A24">
            <v>1239</v>
          </cell>
          <cell r="B24" t="str">
            <v>OTHER HANDICAPS</v>
          </cell>
          <cell r="C24" t="str">
            <v>1239-OTHER HANDICAPS</v>
          </cell>
        </row>
        <row r="25">
          <cell r="A25">
            <v>1240</v>
          </cell>
          <cell r="B25" t="str">
            <v>HANDICAPPED 7 THROUGH 1</v>
          </cell>
          <cell r="C25" t="str">
            <v>1240-HANDICAPPED 7 THROUGH 1</v>
          </cell>
        </row>
        <row r="26">
          <cell r="A26">
            <v>1241</v>
          </cell>
          <cell r="B26" t="str">
            <v>MULTI-HANDICAPPED</v>
          </cell>
          <cell r="C26" t="str">
            <v>1241-MULTI-HANDICAPPED</v>
          </cell>
        </row>
        <row r="27">
          <cell r="A27">
            <v>1242</v>
          </cell>
          <cell r="B27" t="str">
            <v>HEARING HANDICAPPED</v>
          </cell>
          <cell r="C27" t="str">
            <v>1242-HEARING HANDICAPPED</v>
          </cell>
        </row>
        <row r="28">
          <cell r="A28">
            <v>1243</v>
          </cell>
          <cell r="B28" t="str">
            <v>VISUALLY HANDICAPPED</v>
          </cell>
          <cell r="C28" t="str">
            <v>1243-VISUALLY HANDICAPPED</v>
          </cell>
        </row>
        <row r="29">
          <cell r="A29">
            <v>1244</v>
          </cell>
          <cell r="B29" t="str">
            <v>ORTHOPEDICALLY HANDICAP</v>
          </cell>
          <cell r="C29" t="str">
            <v>1244-ORTHOPEDICALLY HANDICAP</v>
          </cell>
        </row>
        <row r="30">
          <cell r="A30">
            <v>1245</v>
          </cell>
          <cell r="B30" t="str">
            <v>SEVERE BEHAVIOR HANDICA</v>
          </cell>
          <cell r="C30" t="str">
            <v>1245-SEVERE BEHAVIOR HANDICA</v>
          </cell>
        </row>
        <row r="31">
          <cell r="A31">
            <v>1246</v>
          </cell>
          <cell r="B31" t="str">
            <v>DEVELOPMENTALLY HANDICA</v>
          </cell>
          <cell r="C31" t="str">
            <v>1246-DEVELOPMENTALLY HANDICA</v>
          </cell>
        </row>
        <row r="32">
          <cell r="A32">
            <v>1247</v>
          </cell>
          <cell r="B32" t="str">
            <v>SPECIFIC LEARNING DISAB</v>
          </cell>
          <cell r="C32" t="str">
            <v>1247-SPECIFIC LEARNING DISAB</v>
          </cell>
        </row>
        <row r="33">
          <cell r="A33">
            <v>1249</v>
          </cell>
          <cell r="B33" t="str">
            <v>OTHER HANDICAPS</v>
          </cell>
          <cell r="C33" t="str">
            <v>1249-OTHER HANDICAPS</v>
          </cell>
        </row>
        <row r="34">
          <cell r="A34">
            <v>1250</v>
          </cell>
          <cell r="B34" t="str">
            <v>CULTURALLY DIFFERENT</v>
          </cell>
          <cell r="C34" t="str">
            <v>1250-CULTURALLY DIFFERENT</v>
          </cell>
        </row>
        <row r="35">
          <cell r="A35">
            <v>1251</v>
          </cell>
          <cell r="B35" t="str">
            <v>BILINGUAL</v>
          </cell>
          <cell r="C35" t="str">
            <v>1251-BILINGUAL</v>
          </cell>
        </row>
        <row r="36">
          <cell r="A36">
            <v>1252</v>
          </cell>
          <cell r="B36" t="str">
            <v>MIGRANT EDUCATION</v>
          </cell>
          <cell r="C36" t="str">
            <v>1252-MIGRANT EDUCATION</v>
          </cell>
        </row>
        <row r="37">
          <cell r="A37">
            <v>1259</v>
          </cell>
          <cell r="B37" t="str">
            <v>OTHER CULTURALLY DIFFER</v>
          </cell>
          <cell r="C37" t="str">
            <v>1259-OTHER CULTURALLY DIFFER</v>
          </cell>
        </row>
        <row r="38">
          <cell r="A38">
            <v>1270</v>
          </cell>
          <cell r="B38" t="str">
            <v>DISADVANTAGED YOUTH</v>
          </cell>
          <cell r="C38" t="str">
            <v>1270-DISADVANTAGED YOUTH</v>
          </cell>
        </row>
        <row r="39">
          <cell r="A39">
            <v>1280</v>
          </cell>
          <cell r="B39" t="str">
            <v>PRESCHOOL</v>
          </cell>
          <cell r="C39" t="str">
            <v>1280-PRESCHOOL</v>
          </cell>
        </row>
        <row r="40">
          <cell r="A40">
            <v>1290</v>
          </cell>
          <cell r="B40" t="str">
            <v>OTHER SPECIAL INSTRUCTI</v>
          </cell>
          <cell r="C40" t="str">
            <v>1290-OTHER SPECIAL INSTRUCTI</v>
          </cell>
        </row>
        <row r="41">
          <cell r="A41">
            <v>1300</v>
          </cell>
          <cell r="B41" t="str">
            <v>VOCATIONAL INSTRUCTION</v>
          </cell>
          <cell r="C41" t="str">
            <v>1300-VOCATIONAL INSTRUCTION</v>
          </cell>
        </row>
        <row r="42">
          <cell r="A42">
            <v>1310</v>
          </cell>
          <cell r="B42" t="str">
            <v>SEC REGULAR &amp; INDEPEND</v>
          </cell>
          <cell r="C42" t="str">
            <v>1310-SEC REGULAR &amp; INDEPEND</v>
          </cell>
        </row>
        <row r="43">
          <cell r="A43">
            <v>1311</v>
          </cell>
          <cell r="B43" t="str">
            <v>AGRICULTURAL ED</v>
          </cell>
          <cell r="C43" t="str">
            <v>1311-AGRICULTURAL ED</v>
          </cell>
        </row>
        <row r="44">
          <cell r="A44">
            <v>1312</v>
          </cell>
          <cell r="B44" t="str">
            <v>DIST &amp; MARKETING ED</v>
          </cell>
          <cell r="C44" t="str">
            <v>1312-DIST &amp; MARKETING ED</v>
          </cell>
        </row>
        <row r="45">
          <cell r="A45">
            <v>1313</v>
          </cell>
          <cell r="B45" t="str">
            <v>HEALTH OCCUPATIONS EDUC</v>
          </cell>
          <cell r="C45" t="str">
            <v>1313-HEALTH OCCUPATIONS EDUC</v>
          </cell>
        </row>
        <row r="46">
          <cell r="A46">
            <v>1314</v>
          </cell>
          <cell r="B46" t="str">
            <v>HOME ECONOMICS ED</v>
          </cell>
          <cell r="C46" t="str">
            <v>1314-HOME ECONOMICS ED</v>
          </cell>
        </row>
        <row r="47">
          <cell r="A47">
            <v>1315</v>
          </cell>
          <cell r="B47" t="str">
            <v>BUSINESS &amp; OFFICE ED</v>
          </cell>
          <cell r="C47" t="str">
            <v>1315-BUSINESS &amp; OFFICE ED</v>
          </cell>
        </row>
        <row r="48">
          <cell r="A48">
            <v>1316</v>
          </cell>
          <cell r="B48" t="str">
            <v>TRADE &amp; INDUSTRIAL EDUC</v>
          </cell>
          <cell r="C48" t="str">
            <v>1316-TRADE &amp; INDUSTRIAL EDUC</v>
          </cell>
        </row>
        <row r="49">
          <cell r="A49">
            <v>1317</v>
          </cell>
          <cell r="B49" t="str">
            <v>SPECIAL NEEDS</v>
          </cell>
          <cell r="C49" t="str">
            <v>1317-SPECIAL NEEDS</v>
          </cell>
        </row>
        <row r="50">
          <cell r="A50">
            <v>1319</v>
          </cell>
          <cell r="B50" t="str">
            <v>OTHER VOC ED (REGULAR)</v>
          </cell>
          <cell r="C50" t="str">
            <v>1319-OTHER VOC ED (REGULAR)</v>
          </cell>
        </row>
        <row r="51">
          <cell r="A51">
            <v>1330</v>
          </cell>
          <cell r="B51" t="str">
            <v>SEC HANDICAPPED &amp; IND.H</v>
          </cell>
          <cell r="C51" t="str">
            <v>1330-SEC HANDICAPPED &amp; IND.H</v>
          </cell>
        </row>
        <row r="52">
          <cell r="A52">
            <v>1331</v>
          </cell>
          <cell r="B52" t="str">
            <v>SEC HANDI AG ED</v>
          </cell>
          <cell r="C52" t="str">
            <v>1331-SEC HANDI AG ED</v>
          </cell>
        </row>
        <row r="53">
          <cell r="A53">
            <v>1332</v>
          </cell>
          <cell r="B53" t="str">
            <v>SEC HANDI DIST &amp; MKTG E</v>
          </cell>
          <cell r="C53" t="str">
            <v>1332-SEC HANDI DIST &amp; MKTG E</v>
          </cell>
        </row>
        <row r="54">
          <cell r="A54">
            <v>1333</v>
          </cell>
          <cell r="B54" t="str">
            <v>SEC HANDI OCCUP ED</v>
          </cell>
          <cell r="C54" t="str">
            <v>1333-SEC HANDI OCCUP ED</v>
          </cell>
        </row>
        <row r="55">
          <cell r="A55">
            <v>1334</v>
          </cell>
          <cell r="B55" t="str">
            <v>SEC HANDI HOME EC ED</v>
          </cell>
          <cell r="C55" t="str">
            <v>1334-SEC HANDI HOME EC ED</v>
          </cell>
        </row>
        <row r="56">
          <cell r="A56">
            <v>1335</v>
          </cell>
          <cell r="B56" t="str">
            <v>SEC HANDI BUSINESS/OFFI</v>
          </cell>
          <cell r="C56" t="str">
            <v>1335-SEC HANDI BUSINESS/OFFI</v>
          </cell>
        </row>
        <row r="57">
          <cell r="A57">
            <v>1336</v>
          </cell>
          <cell r="B57" t="str">
            <v>SEC HANDI TRADE/INDUST</v>
          </cell>
          <cell r="C57" t="str">
            <v>1336-SEC HANDI TRADE/INDUST</v>
          </cell>
        </row>
        <row r="58">
          <cell r="A58">
            <v>1337</v>
          </cell>
          <cell r="B58" t="str">
            <v>SEC HANDI SPECIAL NEEDS</v>
          </cell>
          <cell r="C58" t="str">
            <v>1337-SEC HANDI SPECIAL NEEDS</v>
          </cell>
        </row>
        <row r="59">
          <cell r="A59">
            <v>1339</v>
          </cell>
          <cell r="B59" t="str">
            <v>SEC HANDICAPPED VOC ED</v>
          </cell>
          <cell r="C59" t="str">
            <v>1339-SEC HANDICAPPED VOC ED</v>
          </cell>
        </row>
        <row r="60">
          <cell r="A60">
            <v>1340</v>
          </cell>
          <cell r="B60" t="str">
            <v>SEC COOP PROGRAM</v>
          </cell>
          <cell r="C60" t="str">
            <v>1340-SEC COOP PROGRAM</v>
          </cell>
        </row>
        <row r="61">
          <cell r="A61">
            <v>1341</v>
          </cell>
          <cell r="B61" t="str">
            <v>SEC CO-OP AG. ED</v>
          </cell>
          <cell r="C61" t="str">
            <v>1341-SEC CO-OP AG. ED</v>
          </cell>
        </row>
        <row r="62">
          <cell r="A62">
            <v>1342</v>
          </cell>
          <cell r="B62" t="str">
            <v>SEC CO-OP DIST/MARKETIN</v>
          </cell>
          <cell r="C62" t="str">
            <v>1342-SEC CO-OP DIST/MARKETIN</v>
          </cell>
        </row>
        <row r="63">
          <cell r="A63">
            <v>1343</v>
          </cell>
          <cell r="B63" t="str">
            <v>SEC CO-OP HEALTH OCCUP.</v>
          </cell>
          <cell r="C63" t="str">
            <v>1343-SEC CO-OP HEALTH OCCUP.</v>
          </cell>
        </row>
        <row r="64">
          <cell r="A64">
            <v>1344</v>
          </cell>
          <cell r="B64" t="str">
            <v>SEC CO-OP HOME EC ED.</v>
          </cell>
          <cell r="C64" t="str">
            <v>1344-SEC CO-OP HOME EC ED.</v>
          </cell>
        </row>
        <row r="65">
          <cell r="A65">
            <v>1345</v>
          </cell>
          <cell r="B65" t="str">
            <v>SEC CO-OP BUSINESS/OFFI</v>
          </cell>
          <cell r="C65" t="str">
            <v>1345-SEC CO-OP BUSINESS/OFFI</v>
          </cell>
        </row>
        <row r="66">
          <cell r="A66">
            <v>1346</v>
          </cell>
          <cell r="B66" t="str">
            <v>SEC CO-OP TRADE/INDUST.</v>
          </cell>
          <cell r="C66" t="str">
            <v>1346-SEC CO-OP TRADE/INDUST.</v>
          </cell>
        </row>
        <row r="67">
          <cell r="A67">
            <v>1347</v>
          </cell>
          <cell r="B67" t="str">
            <v>SEC CO-OP SPECIAL NEEDS</v>
          </cell>
          <cell r="C67" t="str">
            <v>1347-SEC CO-OP SPECIAL NEEDS</v>
          </cell>
        </row>
        <row r="68">
          <cell r="A68">
            <v>1349</v>
          </cell>
          <cell r="B68" t="str">
            <v>SEC CO-OP OTHER VOC ED</v>
          </cell>
          <cell r="C68" t="str">
            <v>1349-SEC CO-OP OTHER VOC ED</v>
          </cell>
        </row>
        <row r="69">
          <cell r="A69">
            <v>1350</v>
          </cell>
          <cell r="B69" t="str">
            <v>SEC HANDI CO-OP PROG</v>
          </cell>
          <cell r="C69" t="str">
            <v>1350-SEC HANDI CO-OP PROG</v>
          </cell>
        </row>
        <row r="70">
          <cell r="A70">
            <v>1390</v>
          </cell>
          <cell r="B70" t="str">
            <v>SECONDARY OTHER PROG</v>
          </cell>
          <cell r="C70" t="str">
            <v>1390-SECONDARY OTHER PROG</v>
          </cell>
        </row>
        <row r="71">
          <cell r="A71">
            <v>1400</v>
          </cell>
          <cell r="B71" t="str">
            <v>ADULT/CONTINUING INSTRU</v>
          </cell>
          <cell r="C71" t="str">
            <v>1400-ADULT/CONTINUING INSTRU</v>
          </cell>
        </row>
        <row r="72">
          <cell r="A72">
            <v>1410</v>
          </cell>
          <cell r="B72" t="str">
            <v>BASIC EDUCATION</v>
          </cell>
          <cell r="C72" t="str">
            <v>1410-BASIC EDUCATION</v>
          </cell>
        </row>
        <row r="73">
          <cell r="A73">
            <v>1420</v>
          </cell>
          <cell r="B73" t="str">
            <v>ADULT HIGH SCHOOL CONTI</v>
          </cell>
          <cell r="C73" t="str">
            <v>1420-ADULT HIGH SCHOOL CONTI</v>
          </cell>
        </row>
        <row r="74">
          <cell r="A74">
            <v>1430</v>
          </cell>
          <cell r="B74" t="str">
            <v>ADVANCED EDUCATION</v>
          </cell>
          <cell r="C74" t="str">
            <v>1430-ADVANCED EDUCATION</v>
          </cell>
        </row>
        <row r="75">
          <cell r="A75">
            <v>1440</v>
          </cell>
          <cell r="B75" t="str">
            <v>OCCUPATIONAL</v>
          </cell>
          <cell r="C75" t="str">
            <v>1440-OCCUPATIONAL</v>
          </cell>
        </row>
        <row r="76">
          <cell r="A76">
            <v>1441</v>
          </cell>
          <cell r="B76" t="str">
            <v>PRIMARY OCCUPATION</v>
          </cell>
          <cell r="C76" t="str">
            <v>1441-PRIMARY OCCUPATION</v>
          </cell>
        </row>
        <row r="77">
          <cell r="A77">
            <v>1442</v>
          </cell>
          <cell r="B77" t="str">
            <v>UPGRADING IN CUR. OCCUP</v>
          </cell>
          <cell r="C77" t="str">
            <v>1442-UPGRADING IN CUR. OCCUP</v>
          </cell>
        </row>
        <row r="78">
          <cell r="A78">
            <v>1443</v>
          </cell>
          <cell r="B78" t="str">
            <v>RETRAININ FOR NEW OCCUP</v>
          </cell>
          <cell r="C78" t="str">
            <v>1443-RETRAININ FOR NEW OCCUP</v>
          </cell>
        </row>
        <row r="79">
          <cell r="A79">
            <v>1449</v>
          </cell>
          <cell r="B79" t="str">
            <v>OTHER OCCUPATIONAL</v>
          </cell>
          <cell r="C79" t="str">
            <v>1449-OTHER OCCUPATIONAL</v>
          </cell>
        </row>
        <row r="80">
          <cell r="A80">
            <v>1450</v>
          </cell>
          <cell r="B80" t="str">
            <v>LIFE ENRICHMENT</v>
          </cell>
          <cell r="C80" t="str">
            <v>1450-LIFE ENRICHMENT</v>
          </cell>
        </row>
        <row r="81">
          <cell r="A81">
            <v>1460</v>
          </cell>
          <cell r="B81" t="str">
            <v>AVOCATIONAL</v>
          </cell>
          <cell r="C81" t="str">
            <v>1460-AVOCATIONAL</v>
          </cell>
        </row>
        <row r="82">
          <cell r="A82">
            <v>1490</v>
          </cell>
          <cell r="B82" t="str">
            <v>OTHER ADULT/CONTINUING</v>
          </cell>
          <cell r="C82" t="str">
            <v>1490-OTHER ADULT/CONTINUING</v>
          </cell>
        </row>
        <row r="83">
          <cell r="A83">
            <v>1900</v>
          </cell>
          <cell r="B83" t="str">
            <v>OTHER INSTRUCTION</v>
          </cell>
          <cell r="C83" t="str">
            <v>1900-OTHER INSTRUCTION</v>
          </cell>
        </row>
        <row r="84">
          <cell r="A84">
            <v>1910</v>
          </cell>
          <cell r="B84" t="str">
            <v>SUMMER REMEDIATION</v>
          </cell>
          <cell r="C84" t="str">
            <v>1910-SUMMER REMEDIATION</v>
          </cell>
        </row>
        <row r="85">
          <cell r="A85">
            <v>1920</v>
          </cell>
          <cell r="B85" t="str">
            <v>STUDENT INTERVENTION SE</v>
          </cell>
          <cell r="C85" t="str">
            <v>1920-STUDENT INTERVENTION SE</v>
          </cell>
        </row>
        <row r="86">
          <cell r="A86">
            <v>1930</v>
          </cell>
          <cell r="B86" t="str">
            <v>SUPPLEMENTAL INSTRUCTIO</v>
          </cell>
          <cell r="C86" t="str">
            <v>1930-SUPPLEMENTAL INSTRUCTIO</v>
          </cell>
        </row>
        <row r="87">
          <cell r="A87">
            <v>1990</v>
          </cell>
          <cell r="B87" t="str">
            <v>OTHER INSTRUCTION</v>
          </cell>
          <cell r="C87" t="str">
            <v>1990-OTHER INSTRUCTION</v>
          </cell>
        </row>
        <row r="88">
          <cell r="A88">
            <v>2000</v>
          </cell>
          <cell r="B88" t="str">
            <v>SUPPORTING SERVICES</v>
          </cell>
          <cell r="C88" t="str">
            <v>2000-SUPPORTING SERVICES</v>
          </cell>
        </row>
        <row r="89">
          <cell r="A89">
            <v>2100</v>
          </cell>
          <cell r="B89" t="str">
            <v>SUPPORT SERVICES - PUPI</v>
          </cell>
          <cell r="C89" t="str">
            <v>2100-SUPPORT SERVICES - PUPI</v>
          </cell>
        </row>
        <row r="90">
          <cell r="A90">
            <v>2110</v>
          </cell>
          <cell r="B90" t="str">
            <v>DIREC. OF SUPP SERV - P</v>
          </cell>
          <cell r="C90" t="str">
            <v>2110-DIREC. OF SUPP SERV - P</v>
          </cell>
        </row>
        <row r="91">
          <cell r="A91">
            <v>2120</v>
          </cell>
          <cell r="B91" t="str">
            <v>GUIDANCE SERVICE</v>
          </cell>
          <cell r="C91" t="str">
            <v>2120-GUIDANCE SERVICE</v>
          </cell>
        </row>
        <row r="92">
          <cell r="A92">
            <v>2121</v>
          </cell>
          <cell r="B92" t="str">
            <v>SERVICE AREA DIRECTION</v>
          </cell>
          <cell r="C92" t="str">
            <v>2121-SERVICE AREA DIRECTION</v>
          </cell>
        </row>
        <row r="93">
          <cell r="A93">
            <v>2122</v>
          </cell>
          <cell r="B93" t="str">
            <v>COUNSELING SERVICES</v>
          </cell>
          <cell r="C93" t="str">
            <v>2122-COUNSELING SERVICES</v>
          </cell>
        </row>
        <row r="94">
          <cell r="A94">
            <v>2123</v>
          </cell>
          <cell r="B94" t="str">
            <v>APPRAISAL SERVICES</v>
          </cell>
          <cell r="C94" t="str">
            <v>2123-APPRAISAL SERVICES</v>
          </cell>
        </row>
        <row r="95">
          <cell r="A95">
            <v>2124</v>
          </cell>
          <cell r="B95" t="str">
            <v>INFORMATION SERVICES</v>
          </cell>
          <cell r="C95" t="str">
            <v>2124-INFORMATION SERVICES</v>
          </cell>
        </row>
        <row r="96">
          <cell r="A96">
            <v>2125</v>
          </cell>
          <cell r="B96" t="str">
            <v>PUPIL RECORD MAINT. SER</v>
          </cell>
          <cell r="C96" t="str">
            <v>2125-PUPIL RECORD MAINT. SER</v>
          </cell>
        </row>
        <row r="97">
          <cell r="A97">
            <v>2126</v>
          </cell>
          <cell r="B97" t="str">
            <v>PLACEMENT SERVICES</v>
          </cell>
          <cell r="C97" t="str">
            <v>2126-PLACEMENT SERVICES</v>
          </cell>
        </row>
        <row r="98">
          <cell r="A98">
            <v>2129</v>
          </cell>
          <cell r="B98" t="str">
            <v>OTHER GUIDANCE SERVICE</v>
          </cell>
          <cell r="C98" t="str">
            <v>2129-OTHER GUIDANCE SERVICE</v>
          </cell>
        </row>
        <row r="99">
          <cell r="A99">
            <v>2130</v>
          </cell>
          <cell r="B99" t="str">
            <v>HEALTH SERVICES</v>
          </cell>
          <cell r="C99" t="str">
            <v>2130-HEALTH SERVICES</v>
          </cell>
        </row>
        <row r="100">
          <cell r="A100">
            <v>2131</v>
          </cell>
          <cell r="B100" t="str">
            <v>SERVICE AREA DIRECTION</v>
          </cell>
          <cell r="C100" t="str">
            <v>2131-SERVICE AREA DIRECTION</v>
          </cell>
        </row>
        <row r="101">
          <cell r="A101">
            <v>2132</v>
          </cell>
          <cell r="B101" t="str">
            <v>MEDICAL SERVICES</v>
          </cell>
          <cell r="C101" t="str">
            <v>2132-MEDICAL SERVICES</v>
          </cell>
        </row>
        <row r="102">
          <cell r="A102">
            <v>2133</v>
          </cell>
          <cell r="B102" t="str">
            <v>DENTAL SERVICES</v>
          </cell>
          <cell r="C102" t="str">
            <v>2133-DENTAL SERVICES</v>
          </cell>
        </row>
        <row r="103">
          <cell r="A103">
            <v>2134</v>
          </cell>
          <cell r="B103" t="str">
            <v>NURSES SERVICES</v>
          </cell>
          <cell r="C103" t="str">
            <v>2134-NURSES SERVICES</v>
          </cell>
        </row>
        <row r="104">
          <cell r="A104">
            <v>2135</v>
          </cell>
          <cell r="B104" t="str">
            <v>SCHOOL WELLNESS COORDIN</v>
          </cell>
          <cell r="C104" t="str">
            <v>2135-SCHOOL WELLNESS COORDIN</v>
          </cell>
        </row>
        <row r="105">
          <cell r="A105">
            <v>2139</v>
          </cell>
          <cell r="B105" t="str">
            <v>OTHER HEALTH SERVICES</v>
          </cell>
          <cell r="C105" t="str">
            <v>2139-OTHER HEALTH SERVICES</v>
          </cell>
        </row>
        <row r="106">
          <cell r="A106">
            <v>2140</v>
          </cell>
          <cell r="B106" t="str">
            <v>PSYCHOLOGICAL SERVICES</v>
          </cell>
          <cell r="C106" t="str">
            <v>2140-PSYCHOLOGICAL SERVICES</v>
          </cell>
        </row>
        <row r="107">
          <cell r="A107">
            <v>2141</v>
          </cell>
          <cell r="B107" t="str">
            <v>SERVICE AREA DIRECTION</v>
          </cell>
          <cell r="C107" t="str">
            <v>2141-SERVICE AREA DIRECTION</v>
          </cell>
        </row>
        <row r="108">
          <cell r="A108">
            <v>2142</v>
          </cell>
          <cell r="B108" t="str">
            <v>PSYCHOLOGICAL TEST. SER</v>
          </cell>
          <cell r="C108" t="str">
            <v>2142-PSYCHOLOGICAL TEST. SER</v>
          </cell>
        </row>
        <row r="109">
          <cell r="A109">
            <v>2143</v>
          </cell>
          <cell r="B109" t="str">
            <v>PSYCHOLOGICAL COUNSELIN</v>
          </cell>
          <cell r="C109" t="str">
            <v>2143-PSYCHOLOGICAL COUNSELIN</v>
          </cell>
        </row>
        <row r="110">
          <cell r="A110">
            <v>2144</v>
          </cell>
          <cell r="B110" t="str">
            <v>PSYCHOTHERAPY SERVICE</v>
          </cell>
          <cell r="C110" t="str">
            <v>2144-PSYCHOTHERAPY SERVICE</v>
          </cell>
        </row>
        <row r="111">
          <cell r="A111">
            <v>2149</v>
          </cell>
          <cell r="B111" t="str">
            <v>OTHER PSYCHOLOGICAL SER</v>
          </cell>
          <cell r="C111" t="str">
            <v>2149-OTHER PSYCHOLOGICAL SER</v>
          </cell>
        </row>
        <row r="112">
          <cell r="A112">
            <v>2150</v>
          </cell>
          <cell r="B112" t="str">
            <v>SPEECH PATHOLOGY &amp; AUDI</v>
          </cell>
          <cell r="C112" t="str">
            <v>2150-SPEECH PATHOLOGY &amp; AUDI</v>
          </cell>
        </row>
        <row r="113">
          <cell r="A113">
            <v>2151</v>
          </cell>
          <cell r="B113" t="str">
            <v>SERVICE AREA DIRECTION</v>
          </cell>
          <cell r="C113" t="str">
            <v>2151-SERVICE AREA DIRECTION</v>
          </cell>
        </row>
        <row r="114">
          <cell r="A114">
            <v>2152</v>
          </cell>
          <cell r="B114" t="str">
            <v>SPEECH PATHOLOGY SERVIC</v>
          </cell>
          <cell r="C114" t="str">
            <v>2152-SPEECH PATHOLOGY SERVIC</v>
          </cell>
        </row>
        <row r="115">
          <cell r="A115">
            <v>2153</v>
          </cell>
          <cell r="B115" t="str">
            <v>AUDIOLOGY SERVICES</v>
          </cell>
          <cell r="C115" t="str">
            <v>2153-AUDIOLOGY SERVICES</v>
          </cell>
        </row>
        <row r="116">
          <cell r="A116">
            <v>2159</v>
          </cell>
          <cell r="B116" t="str">
            <v>OTHER SPEECH PATH. &amp; AU</v>
          </cell>
          <cell r="C116" t="str">
            <v>2159-OTHER SPEECH PATH. &amp; AU</v>
          </cell>
        </row>
        <row r="117">
          <cell r="A117">
            <v>2170</v>
          </cell>
          <cell r="B117" t="str">
            <v>ATTENDANCE &amp; SOCIAL WOR</v>
          </cell>
          <cell r="C117" t="str">
            <v>2170-ATTENDANCE &amp; SOCIAL WOR</v>
          </cell>
        </row>
        <row r="118">
          <cell r="A118">
            <v>2171</v>
          </cell>
          <cell r="B118" t="str">
            <v>SERVICE AREA DIRECTION</v>
          </cell>
          <cell r="C118" t="str">
            <v>2171-SERVICE AREA DIRECTION</v>
          </cell>
        </row>
        <row r="119">
          <cell r="A119">
            <v>2172</v>
          </cell>
          <cell r="B119" t="str">
            <v>ATTENDANCE SERVICES</v>
          </cell>
          <cell r="C119" t="str">
            <v>2172-ATTENDANCE SERVICES</v>
          </cell>
        </row>
        <row r="120">
          <cell r="A120">
            <v>2173</v>
          </cell>
          <cell r="B120" t="str">
            <v>SOCIAL WORK SERVICES</v>
          </cell>
          <cell r="C120" t="str">
            <v>2173-SOCIAL WORK SERVICES</v>
          </cell>
        </row>
        <row r="121">
          <cell r="A121">
            <v>2174</v>
          </cell>
          <cell r="B121" t="str">
            <v>PUPIL ACCOUNTING SERVIC</v>
          </cell>
          <cell r="C121" t="str">
            <v>2174-PUPIL ACCOUNTING SERVIC</v>
          </cell>
        </row>
        <row r="122">
          <cell r="A122">
            <v>2175</v>
          </cell>
          <cell r="B122" t="str">
            <v>LINKAGE COORDINATION SE</v>
          </cell>
          <cell r="C122" t="str">
            <v>2175-LINKAGE COORDINATION SE</v>
          </cell>
        </row>
        <row r="123">
          <cell r="A123">
            <v>2176</v>
          </cell>
          <cell r="B123" t="str">
            <v>FAMILY LIAISON SERVICES</v>
          </cell>
          <cell r="C123" t="str">
            <v>2176-FAMILY LIAISON SERVICES</v>
          </cell>
        </row>
        <row r="124">
          <cell r="A124">
            <v>2177</v>
          </cell>
          <cell r="B124" t="str">
            <v>IN-SCHOOL SUSPENSION SE</v>
          </cell>
          <cell r="C124" t="str">
            <v>2177-IN-SCHOOL SUSPENSION SE</v>
          </cell>
        </row>
        <row r="125">
          <cell r="A125">
            <v>2179</v>
          </cell>
          <cell r="B125" t="str">
            <v>OTHER ATTENDANCE &amp; SOCI</v>
          </cell>
          <cell r="C125" t="str">
            <v>2179-OTHER ATTENDANCE &amp; SOCI</v>
          </cell>
        </row>
        <row r="126">
          <cell r="A126">
            <v>2180</v>
          </cell>
          <cell r="B126" t="str">
            <v>SUPPORT SERVICES-DISABI</v>
          </cell>
          <cell r="C126" t="str">
            <v>2180-SUPPORT SERVICES-DISABI</v>
          </cell>
        </row>
        <row r="127">
          <cell r="A127">
            <v>2181</v>
          </cell>
          <cell r="B127" t="str">
            <v>OCCUPATIONAL/PHYS THERA</v>
          </cell>
          <cell r="C127" t="str">
            <v>2181-OCCUPATIONAL/PHYS THERA</v>
          </cell>
        </row>
        <row r="128">
          <cell r="A128">
            <v>2182</v>
          </cell>
          <cell r="B128" t="str">
            <v>OCCUPATIONAL/PHYS THERA</v>
          </cell>
          <cell r="C128" t="str">
            <v>2182-OCCUPATIONAL/PHYS THERA</v>
          </cell>
        </row>
        <row r="129">
          <cell r="A129">
            <v>2183</v>
          </cell>
          <cell r="B129" t="str">
            <v>OTHER DISABILITY SUPPOR</v>
          </cell>
          <cell r="C129" t="str">
            <v>2183-OTHER DISABILITY SUPPOR</v>
          </cell>
        </row>
        <row r="130">
          <cell r="A130">
            <v>2187</v>
          </cell>
          <cell r="B130" t="str">
            <v>OTHER DISABILITY SUPPOR</v>
          </cell>
          <cell r="C130" t="str">
            <v>2187-OTHER DISABILITY SUPPOR</v>
          </cell>
        </row>
        <row r="131">
          <cell r="A131">
            <v>2190</v>
          </cell>
          <cell r="B131" t="str">
            <v>OTHER SUPPORT SERV - PU</v>
          </cell>
          <cell r="C131" t="str">
            <v>2190-OTHER SUPPORT SERV - PU</v>
          </cell>
        </row>
        <row r="132">
          <cell r="A132">
            <v>2200</v>
          </cell>
          <cell r="B132" t="str">
            <v>SUPP SERV- INSTRUCTIONA</v>
          </cell>
          <cell r="C132" t="str">
            <v>2200-SUPP SERV- INSTRUCTIONA</v>
          </cell>
        </row>
        <row r="133">
          <cell r="A133">
            <v>2210</v>
          </cell>
          <cell r="B133" t="str">
            <v>IMPROVEMENT OF INSTRUCT</v>
          </cell>
          <cell r="C133" t="str">
            <v>2210-IMPROVEMENT OF INSTRUCT</v>
          </cell>
        </row>
        <row r="134">
          <cell r="A134">
            <v>2211</v>
          </cell>
          <cell r="B134" t="str">
            <v>SERVICE AREA DIRECTION</v>
          </cell>
          <cell r="C134" t="str">
            <v>2211-SERVICE AREA DIRECTION</v>
          </cell>
        </row>
        <row r="135">
          <cell r="A135">
            <v>2212</v>
          </cell>
          <cell r="B135" t="str">
            <v>INSTRUCT &amp; CURRIC DEVEL</v>
          </cell>
          <cell r="C135" t="str">
            <v>2212-INSTRUCT &amp; CURRIC DEVEL</v>
          </cell>
        </row>
        <row r="136">
          <cell r="A136">
            <v>2213</v>
          </cell>
          <cell r="B136" t="str">
            <v>INSTRUCT STAFF TRAINING</v>
          </cell>
          <cell r="C136" t="str">
            <v>2213-INSTRUCT STAFF TRAINING</v>
          </cell>
        </row>
        <row r="137">
          <cell r="A137">
            <v>2218</v>
          </cell>
          <cell r="B137" t="str">
            <v>LEAD TEACHERS</v>
          </cell>
          <cell r="C137" t="str">
            <v>2218-LEAD TEACHERS</v>
          </cell>
        </row>
        <row r="138">
          <cell r="A138">
            <v>2219</v>
          </cell>
          <cell r="B138" t="str">
            <v>OTHER IMPROV.-INSTRUC.</v>
          </cell>
          <cell r="C138" t="str">
            <v>2219-OTHER IMPROV.-INSTRUC.</v>
          </cell>
        </row>
        <row r="139">
          <cell r="A139">
            <v>2220</v>
          </cell>
          <cell r="B139" t="str">
            <v>EDUCATIONAL MEDIA SERVI</v>
          </cell>
          <cell r="C139" t="str">
            <v>2220-EDUCATIONAL MEDIA SERVI</v>
          </cell>
        </row>
        <row r="140">
          <cell r="A140">
            <v>2221</v>
          </cell>
          <cell r="B140" t="str">
            <v>SERVICE AREA DIRECTION</v>
          </cell>
          <cell r="C140" t="str">
            <v>2221-SERVICE AREA DIRECTION</v>
          </cell>
        </row>
        <row r="141">
          <cell r="A141">
            <v>2222</v>
          </cell>
          <cell r="B141" t="str">
            <v>SCHOOL LIBRARY SERVICES</v>
          </cell>
          <cell r="C141" t="str">
            <v>2222-SCHOOL LIBRARY SERVICES</v>
          </cell>
        </row>
        <row r="142">
          <cell r="A142">
            <v>2223</v>
          </cell>
          <cell r="B142" t="str">
            <v>AUDIO - VISUAL SERVICES</v>
          </cell>
          <cell r="C142" t="str">
            <v>2223-AUDIO - VISUAL SERVICES</v>
          </cell>
        </row>
        <row r="143">
          <cell r="A143">
            <v>2224</v>
          </cell>
          <cell r="B143" t="str">
            <v>EDUCATION RADIO/TV SERV</v>
          </cell>
          <cell r="C143" t="str">
            <v>2224-EDUCATION RADIO/TV SERV</v>
          </cell>
        </row>
        <row r="144">
          <cell r="A144">
            <v>2229</v>
          </cell>
          <cell r="B144" t="str">
            <v>OTHER EDUCATIONAL MEDIA</v>
          </cell>
          <cell r="C144" t="str">
            <v>2229-OTHER EDUCATIONAL MEDIA</v>
          </cell>
        </row>
        <row r="145">
          <cell r="A145">
            <v>2230</v>
          </cell>
          <cell r="B145" t="str">
            <v>GIFTED SUPPORT SERVICES</v>
          </cell>
          <cell r="C145" t="str">
            <v>2230-GIFTED SUPPORT SERVICES</v>
          </cell>
        </row>
        <row r="146">
          <cell r="A146">
            <v>2231</v>
          </cell>
          <cell r="B146" t="str">
            <v>GIFTED EDUC. COORDINATI</v>
          </cell>
          <cell r="C146" t="str">
            <v>2231-GIFTED EDUC. COORDINATI</v>
          </cell>
        </row>
        <row r="147">
          <cell r="A147">
            <v>2232</v>
          </cell>
          <cell r="B147" t="str">
            <v>GIFTED TRAINING SERVICE</v>
          </cell>
          <cell r="C147" t="str">
            <v>2232-GIFTED TRAINING SERVICE</v>
          </cell>
        </row>
        <row r="148">
          <cell r="A148">
            <v>2240</v>
          </cell>
          <cell r="B148" t="str">
            <v>INSTRUCTION-RELATED TEC</v>
          </cell>
          <cell r="C148" t="str">
            <v>2240-INSTRUCTION-RELATED TEC</v>
          </cell>
        </row>
        <row r="149">
          <cell r="A149">
            <v>2290</v>
          </cell>
          <cell r="B149" t="str">
            <v>OTHER SUPPORT SERVICES-</v>
          </cell>
          <cell r="C149" t="str">
            <v>2290-OTHER SUPPORT SERVICES-</v>
          </cell>
        </row>
        <row r="150">
          <cell r="A150">
            <v>2300</v>
          </cell>
          <cell r="B150" t="str">
            <v>SUPPORT SERV.-BD. OF ED</v>
          </cell>
          <cell r="C150" t="str">
            <v>2300-SUPPORT SERV.-BD. OF ED</v>
          </cell>
        </row>
        <row r="151">
          <cell r="A151">
            <v>2310</v>
          </cell>
          <cell r="B151" t="str">
            <v>BOARD OF EDUCATION SERV</v>
          </cell>
          <cell r="C151" t="str">
            <v>2310-BOARD OF EDUCATION SERV</v>
          </cell>
        </row>
        <row r="152">
          <cell r="A152">
            <v>2400</v>
          </cell>
          <cell r="B152" t="str">
            <v>SUPPORT SERV- ADMINISTR</v>
          </cell>
          <cell r="C152" t="str">
            <v>2400-SUPPORT SERV- ADMINISTR</v>
          </cell>
        </row>
        <row r="153">
          <cell r="A153">
            <v>2410</v>
          </cell>
          <cell r="B153" t="str">
            <v>EXECUTIVE ADMINIS. SERV</v>
          </cell>
          <cell r="C153" t="str">
            <v>2410-EXECUTIVE ADMINIS. SERV</v>
          </cell>
        </row>
        <row r="154">
          <cell r="A154">
            <v>2411</v>
          </cell>
          <cell r="B154" t="str">
            <v>OFFICE OF THE SUPT. SER</v>
          </cell>
          <cell r="C154" t="str">
            <v>2411-OFFICE OF THE SUPT. SER</v>
          </cell>
        </row>
        <row r="155">
          <cell r="A155">
            <v>2412</v>
          </cell>
          <cell r="B155" t="str">
            <v>STAFF RELATIONS &amp; NEGOT</v>
          </cell>
          <cell r="C155" t="str">
            <v>2412-STAFF RELATIONS &amp; NEGOT</v>
          </cell>
        </row>
        <row r="156">
          <cell r="A156">
            <v>2413</v>
          </cell>
          <cell r="B156" t="str">
            <v>STATE &amp; FED. PROJ. COOD</v>
          </cell>
          <cell r="C156" t="str">
            <v>2413-STATE &amp; FED. PROJ. COOD</v>
          </cell>
        </row>
        <row r="157">
          <cell r="A157">
            <v>2414</v>
          </cell>
          <cell r="B157" t="str">
            <v>EDUCATION SERVICES</v>
          </cell>
          <cell r="C157" t="str">
            <v>2414-EDUCATION SERVICES</v>
          </cell>
        </row>
        <row r="158">
          <cell r="A158">
            <v>2415</v>
          </cell>
          <cell r="B158" t="str">
            <v>DISTRICT ADMINISTRATION</v>
          </cell>
          <cell r="C158" t="str">
            <v>2415-DISTRICT ADMINISTRATION</v>
          </cell>
        </row>
        <row r="159">
          <cell r="A159">
            <v>2416</v>
          </cell>
          <cell r="B159" t="str">
            <v>SPEC ED - ADMINISTRATIV</v>
          </cell>
          <cell r="C159" t="str">
            <v>2416-SPEC ED - ADMINISTRATIV</v>
          </cell>
        </row>
        <row r="160">
          <cell r="A160">
            <v>2417</v>
          </cell>
          <cell r="B160" t="str">
            <v>SPEC ED - SUPPORT STAFF</v>
          </cell>
          <cell r="C160" t="str">
            <v>2417-SPEC ED - SUPPORT STAFF</v>
          </cell>
        </row>
        <row r="161">
          <cell r="A161">
            <v>2418</v>
          </cell>
          <cell r="B161" t="str">
            <v>LEP - COORDINATION SERV</v>
          </cell>
          <cell r="C161" t="str">
            <v>2418-LEP - COORDINATION SERV</v>
          </cell>
        </row>
        <row r="162">
          <cell r="A162">
            <v>2419</v>
          </cell>
          <cell r="B162" t="str">
            <v>OTHER EXECUTIVE ADMINIS</v>
          </cell>
          <cell r="C162" t="str">
            <v>2419-OTHER EXECUTIVE ADMINIS</v>
          </cell>
        </row>
        <row r="163">
          <cell r="A163">
            <v>2420</v>
          </cell>
          <cell r="B163" t="str">
            <v>SCHOOL ADMINISTRATION S</v>
          </cell>
          <cell r="C163" t="str">
            <v>2420-SCHOOL ADMINISTRATION S</v>
          </cell>
        </row>
        <row r="164">
          <cell r="A164">
            <v>2421</v>
          </cell>
          <cell r="B164" t="str">
            <v>OFFICE OF THE PRINCIPAL</v>
          </cell>
          <cell r="C164" t="str">
            <v>2421-OFFICE OF THE PRINCIPAL</v>
          </cell>
        </row>
        <row r="165">
          <cell r="A165">
            <v>2422</v>
          </cell>
          <cell r="B165" t="str">
            <v>SECRETARIAL SERVICES</v>
          </cell>
          <cell r="C165" t="str">
            <v>2422-SECRETARIAL SERVICES</v>
          </cell>
        </row>
        <row r="166">
          <cell r="A166">
            <v>2424</v>
          </cell>
          <cell r="B166" t="str">
            <v>NON-INSTRUCTIONAL SUPPO</v>
          </cell>
          <cell r="C166" t="str">
            <v>2424-NON-INSTRUCTIONAL SUPPO</v>
          </cell>
        </row>
        <row r="167">
          <cell r="A167">
            <v>2429</v>
          </cell>
          <cell r="B167" t="str">
            <v>OTHER SCHOOL ADMINIS SE</v>
          </cell>
          <cell r="C167" t="str">
            <v>2429-OTHER SCHOOL ADMINIS SE</v>
          </cell>
        </row>
        <row r="168">
          <cell r="A168">
            <v>2490</v>
          </cell>
          <cell r="B168" t="str">
            <v>OTHER ADMINISTRATIVE SE</v>
          </cell>
          <cell r="C168" t="str">
            <v>2490-OTHER ADMINISTRATIVE SE</v>
          </cell>
        </row>
        <row r="169">
          <cell r="A169">
            <v>2500</v>
          </cell>
          <cell r="B169" t="str">
            <v>FISCAL SERVICES</v>
          </cell>
          <cell r="C169" t="str">
            <v>2500-FISCAL SERVICES</v>
          </cell>
        </row>
        <row r="170">
          <cell r="A170">
            <v>2510</v>
          </cell>
          <cell r="B170" t="str">
            <v>OFFICE OF THE TREASURER</v>
          </cell>
          <cell r="C170" t="str">
            <v>2510-OFFICE OF THE TREASURER</v>
          </cell>
        </row>
        <row r="171">
          <cell r="A171">
            <v>2520</v>
          </cell>
          <cell r="B171" t="str">
            <v>BUDGETING SERVICES</v>
          </cell>
          <cell r="C171" t="str">
            <v>2520-BUDGETING SERVICES</v>
          </cell>
        </row>
        <row r="172">
          <cell r="A172">
            <v>2530</v>
          </cell>
          <cell r="B172" t="str">
            <v>RECEIVING &amp; DISBURSING</v>
          </cell>
          <cell r="C172" t="str">
            <v>2530-RECEIVING &amp; DISBURSING</v>
          </cell>
        </row>
        <row r="173">
          <cell r="A173">
            <v>2540</v>
          </cell>
          <cell r="B173" t="str">
            <v>PAYROLL SERVICE</v>
          </cell>
          <cell r="C173" t="str">
            <v>2540-PAYROLL SERVICE</v>
          </cell>
        </row>
        <row r="174">
          <cell r="A174">
            <v>2550</v>
          </cell>
          <cell r="B174" t="str">
            <v>FINANCIAL ACCT. &amp; REPOR</v>
          </cell>
          <cell r="C174" t="str">
            <v>2550-FINANCIAL ACCT. &amp; REPOR</v>
          </cell>
        </row>
        <row r="175">
          <cell r="A175">
            <v>2560</v>
          </cell>
          <cell r="B175" t="str">
            <v>AUDITING SERVICES</v>
          </cell>
          <cell r="C175" t="str">
            <v>2560-AUDITING SERVICES</v>
          </cell>
        </row>
        <row r="176">
          <cell r="A176">
            <v>2570</v>
          </cell>
          <cell r="B176" t="str">
            <v>PROPERTY ACCOUNTING SER</v>
          </cell>
          <cell r="C176" t="str">
            <v>2570-PROPERTY ACCOUNTING SER</v>
          </cell>
        </row>
        <row r="177">
          <cell r="A177">
            <v>2590</v>
          </cell>
          <cell r="B177" t="str">
            <v>OTHER FISCAL SERVICES</v>
          </cell>
          <cell r="C177" t="str">
            <v>2590-OTHER FISCAL SERVICES</v>
          </cell>
        </row>
        <row r="178">
          <cell r="A178">
            <v>2600</v>
          </cell>
          <cell r="B178" t="str">
            <v>SUPPORT SERVICES - BUSI</v>
          </cell>
          <cell r="C178" t="str">
            <v>2600-SUPPORT SERVICES - BUSI</v>
          </cell>
        </row>
        <row r="179">
          <cell r="A179">
            <v>2610</v>
          </cell>
          <cell r="B179" t="str">
            <v>SERVICE AREA DIRECTION</v>
          </cell>
          <cell r="C179" t="str">
            <v>2610-SERVICE AREA DIRECTION</v>
          </cell>
        </row>
        <row r="180">
          <cell r="A180">
            <v>2620</v>
          </cell>
          <cell r="B180" t="str">
            <v>PURCHASE SERVICES</v>
          </cell>
          <cell r="C180" t="str">
            <v>2620-PURCHASE SERVICES</v>
          </cell>
        </row>
        <row r="181">
          <cell r="A181">
            <v>2630</v>
          </cell>
          <cell r="B181" t="str">
            <v>WAREHOUSE &amp; DISTRIBUTIO</v>
          </cell>
          <cell r="C181" t="str">
            <v>2630-WAREHOUSE &amp; DISTRIBUTIO</v>
          </cell>
        </row>
        <row r="182">
          <cell r="A182">
            <v>2640</v>
          </cell>
          <cell r="B182" t="str">
            <v>PRINTING, PUBLISHING &amp;</v>
          </cell>
          <cell r="C182" t="str">
            <v>2640-PRINTING, PUBLISHING &amp;</v>
          </cell>
        </row>
        <row r="183">
          <cell r="A183">
            <v>2690</v>
          </cell>
          <cell r="B183" t="str">
            <v>OTHER SUPP SERVICE- BUS</v>
          </cell>
          <cell r="C183" t="str">
            <v>2690-OTHER SUPP SERVICE- BUS</v>
          </cell>
        </row>
        <row r="184">
          <cell r="A184">
            <v>2700</v>
          </cell>
          <cell r="B184" t="str">
            <v>OPERATION &amp; MAINT OF PL</v>
          </cell>
          <cell r="C184" t="str">
            <v>2700-OPERATION &amp; MAINT OF PL</v>
          </cell>
        </row>
        <row r="185">
          <cell r="A185">
            <v>2710</v>
          </cell>
          <cell r="B185" t="str">
            <v>SERVICE AREA DIRECTION</v>
          </cell>
          <cell r="C185" t="str">
            <v>2710-SERVICE AREA DIRECTION</v>
          </cell>
        </row>
        <row r="186">
          <cell r="A186">
            <v>2720</v>
          </cell>
          <cell r="B186" t="str">
            <v>CARE &amp; UPKEEP OF BUILDI</v>
          </cell>
          <cell r="C186" t="str">
            <v>2720-CARE &amp; UPKEEP OF BUILDI</v>
          </cell>
        </row>
        <row r="187">
          <cell r="A187">
            <v>2730</v>
          </cell>
          <cell r="B187" t="str">
            <v>CARE &amp; UPKEEP OF GROUND</v>
          </cell>
          <cell r="C187" t="str">
            <v>2730-CARE &amp; UPKEEP OF GROUND</v>
          </cell>
        </row>
        <row r="188">
          <cell r="A188">
            <v>2740</v>
          </cell>
          <cell r="B188" t="str">
            <v>CARE &amp; UPKEEP - EQUIP &amp;</v>
          </cell>
          <cell r="C188" t="str">
            <v>2740-CARE &amp; UPKEEP - EQUIP &amp;</v>
          </cell>
        </row>
        <row r="189">
          <cell r="A189">
            <v>2750</v>
          </cell>
          <cell r="B189" t="str">
            <v>VEHICLE SERVICING &amp; MAI</v>
          </cell>
          <cell r="C189" t="str">
            <v>2750-VEHICLE SERVICING &amp; MAI</v>
          </cell>
        </row>
        <row r="190">
          <cell r="A190">
            <v>2760</v>
          </cell>
          <cell r="B190" t="str">
            <v>SECURITY SERVICE</v>
          </cell>
          <cell r="C190" t="str">
            <v>2760-SECURITY SERVICE</v>
          </cell>
        </row>
        <row r="191">
          <cell r="A191">
            <v>2790</v>
          </cell>
          <cell r="B191" t="str">
            <v>OTHER OPER &amp; MAINT OF P</v>
          </cell>
          <cell r="C191" t="str">
            <v>2790-OTHER OPER &amp; MAINT OF P</v>
          </cell>
        </row>
        <row r="192">
          <cell r="A192">
            <v>2800</v>
          </cell>
          <cell r="B192" t="str">
            <v>SUPPORT SERV - PUPIL TR</v>
          </cell>
          <cell r="C192" t="str">
            <v>2800-SUPPORT SERV - PUPIL TR</v>
          </cell>
        </row>
        <row r="193">
          <cell r="A193">
            <v>2810</v>
          </cell>
          <cell r="B193" t="str">
            <v>SERVICE AREA DIRECTION</v>
          </cell>
          <cell r="C193" t="str">
            <v>2810-SERVICE AREA DIRECTION</v>
          </cell>
        </row>
        <row r="194">
          <cell r="A194">
            <v>2820</v>
          </cell>
          <cell r="B194" t="str">
            <v>VEHICLE OPERATION SERVI</v>
          </cell>
          <cell r="C194" t="str">
            <v>2820-VEHICLE OPERATION SERVI</v>
          </cell>
        </row>
        <row r="195">
          <cell r="A195">
            <v>2821</v>
          </cell>
          <cell r="B195" t="str">
            <v>STUDENTS WITH A DISABIL</v>
          </cell>
          <cell r="C195" t="str">
            <v>2821-STUDENTS WITH A DISABIL</v>
          </cell>
        </row>
        <row r="196">
          <cell r="A196">
            <v>2822</v>
          </cell>
          <cell r="B196" t="str">
            <v>TRANSPORTATION REG STUD</v>
          </cell>
          <cell r="C196" t="str">
            <v>2822-TRANSPORTATION REG STUD</v>
          </cell>
        </row>
        <row r="197">
          <cell r="A197">
            <v>2823</v>
          </cell>
          <cell r="B197" t="str">
            <v>TRANSPORTATION ENRICHME</v>
          </cell>
          <cell r="C197" t="str">
            <v>2823-TRANSPORTATION ENRICHME</v>
          </cell>
        </row>
        <row r="198">
          <cell r="A198">
            <v>2824</v>
          </cell>
          <cell r="B198" t="str">
            <v>TRANSPORTATION EXTRACUR</v>
          </cell>
          <cell r="C198" t="str">
            <v>2824-TRANSPORTATION EXTRACUR</v>
          </cell>
        </row>
        <row r="199">
          <cell r="A199">
            <v>2825</v>
          </cell>
          <cell r="B199" t="str">
            <v>COMMUNITY SCHOOL TRANSP</v>
          </cell>
          <cell r="C199" t="str">
            <v>2825-COMMUNITY SCHOOL TRANSP</v>
          </cell>
        </row>
        <row r="200">
          <cell r="A200">
            <v>2826</v>
          </cell>
          <cell r="B200" t="str">
            <v>NON-PUBLIC TRANSPORTATI</v>
          </cell>
          <cell r="C200" t="str">
            <v>2826-NON-PUBLIC TRANSPORTATI</v>
          </cell>
        </row>
        <row r="201">
          <cell r="A201">
            <v>2829</v>
          </cell>
          <cell r="B201" t="str">
            <v>OTHER VEHICLE OPERATION</v>
          </cell>
          <cell r="C201" t="str">
            <v>2829-OTHER VEHICLE OPERATION</v>
          </cell>
        </row>
        <row r="202">
          <cell r="A202">
            <v>2830</v>
          </cell>
          <cell r="B202" t="str">
            <v>MONITORING SERVICE</v>
          </cell>
          <cell r="C202" t="str">
            <v>2830-MONITORING SERVICE</v>
          </cell>
        </row>
        <row r="203">
          <cell r="A203">
            <v>2840</v>
          </cell>
          <cell r="B203" t="str">
            <v>VEHICLE SERVICING &amp; MAI</v>
          </cell>
          <cell r="C203" t="str">
            <v>2840-VEHICLE SERVICING &amp; MAI</v>
          </cell>
        </row>
        <row r="204">
          <cell r="A204">
            <v>2850</v>
          </cell>
          <cell r="B204" t="str">
            <v>PUPIL TRANSPORTATION PU</v>
          </cell>
          <cell r="C204" t="str">
            <v>2850-PUPIL TRANSPORTATION PU</v>
          </cell>
        </row>
        <row r="205">
          <cell r="A205">
            <v>2890</v>
          </cell>
          <cell r="B205" t="str">
            <v>OTHER PUPIL TRANSPORTAI</v>
          </cell>
          <cell r="C205" t="str">
            <v>2890-OTHER PUPIL TRANSPORTAI</v>
          </cell>
        </row>
        <row r="206">
          <cell r="A206">
            <v>2900</v>
          </cell>
          <cell r="B206" t="str">
            <v>SUPPORT SERVICES - CENT</v>
          </cell>
          <cell r="C206" t="str">
            <v>2900-SUPPORT SERVICES - CENT</v>
          </cell>
        </row>
        <row r="207">
          <cell r="A207">
            <v>2910</v>
          </cell>
          <cell r="B207" t="str">
            <v>SERVICE AREA DIRECTION</v>
          </cell>
          <cell r="C207" t="str">
            <v>2910-SERVICE AREA DIRECTION</v>
          </cell>
        </row>
        <row r="208">
          <cell r="A208">
            <v>2920</v>
          </cell>
          <cell r="B208" t="str">
            <v>PLAN, RESEAR, DEVEL, &amp;</v>
          </cell>
          <cell r="C208" t="str">
            <v>2920-PLAN, RESEAR, DEVEL, &amp;</v>
          </cell>
        </row>
        <row r="209">
          <cell r="A209">
            <v>2921</v>
          </cell>
          <cell r="B209" t="str">
            <v>DEVELOPMENT SERVICES</v>
          </cell>
          <cell r="C209" t="str">
            <v>2921-DEVELOPMENT SERVICES</v>
          </cell>
        </row>
        <row r="210">
          <cell r="A210">
            <v>2922</v>
          </cell>
          <cell r="B210" t="str">
            <v>EVALUATION SERVICES</v>
          </cell>
          <cell r="C210" t="str">
            <v>2922-EVALUATION SERVICES</v>
          </cell>
        </row>
        <row r="211">
          <cell r="A211">
            <v>2923</v>
          </cell>
          <cell r="B211" t="str">
            <v>PLANNING SERVICES</v>
          </cell>
          <cell r="C211" t="str">
            <v>2923-PLANNING SERVICES</v>
          </cell>
        </row>
        <row r="212">
          <cell r="A212">
            <v>2924</v>
          </cell>
          <cell r="B212" t="str">
            <v>RESEARCH SERVICES</v>
          </cell>
          <cell r="C212" t="str">
            <v>2924-RESEARCH SERVICES</v>
          </cell>
        </row>
        <row r="213">
          <cell r="A213">
            <v>2929</v>
          </cell>
          <cell r="B213" t="str">
            <v>OTHER PLAN, RES, DEV, &amp;</v>
          </cell>
          <cell r="C213" t="str">
            <v>2929-OTHER PLAN, RES, DEV, &amp;</v>
          </cell>
        </row>
        <row r="214">
          <cell r="A214">
            <v>2930</v>
          </cell>
          <cell r="B214" t="str">
            <v>INFORMATION SERVICES</v>
          </cell>
          <cell r="C214" t="str">
            <v>2930-INFORMATION SERVICES</v>
          </cell>
        </row>
        <row r="215">
          <cell r="A215">
            <v>2931</v>
          </cell>
          <cell r="B215" t="str">
            <v>INTERNAL INFORMATION SE</v>
          </cell>
          <cell r="C215" t="str">
            <v>2931-INTERNAL INFORMATION SE</v>
          </cell>
        </row>
        <row r="216">
          <cell r="A216">
            <v>2932</v>
          </cell>
          <cell r="B216" t="str">
            <v>PUBLIC INFORMATION SERV</v>
          </cell>
          <cell r="C216" t="str">
            <v>2932-PUBLIC INFORMATION SERV</v>
          </cell>
        </row>
        <row r="217">
          <cell r="A217">
            <v>2933</v>
          </cell>
          <cell r="B217" t="str">
            <v>MANAGEMENT INFORMATION</v>
          </cell>
          <cell r="C217" t="str">
            <v>2933-MANAGEMENT INFORMATION</v>
          </cell>
        </row>
        <row r="218">
          <cell r="A218">
            <v>2939</v>
          </cell>
          <cell r="B218" t="str">
            <v>OTHER INFORMATION SERVI</v>
          </cell>
          <cell r="C218" t="str">
            <v>2939-OTHER INFORMATION SERVI</v>
          </cell>
        </row>
        <row r="219">
          <cell r="A219">
            <v>2940</v>
          </cell>
          <cell r="B219" t="str">
            <v>STAFF SERVICES</v>
          </cell>
          <cell r="C219" t="str">
            <v>2940-STAFF SERVICES</v>
          </cell>
        </row>
        <row r="220">
          <cell r="A220">
            <v>2941</v>
          </cell>
          <cell r="B220" t="str">
            <v>RECRUITMENT &amp; PLACEMENT</v>
          </cell>
          <cell r="C220" t="str">
            <v>2941-RECRUITMENT &amp; PLACEMENT</v>
          </cell>
        </row>
        <row r="221">
          <cell r="A221">
            <v>2942</v>
          </cell>
          <cell r="B221" t="str">
            <v>STAFF ACCOUNTING SERVIC</v>
          </cell>
          <cell r="C221" t="str">
            <v>2942-STAFF ACCOUNTING SERVIC</v>
          </cell>
        </row>
        <row r="222">
          <cell r="A222">
            <v>2943</v>
          </cell>
          <cell r="B222" t="str">
            <v>IN-SERV TRAIN-NON-CERT</v>
          </cell>
          <cell r="C222" t="str">
            <v>2943-IN-SERV TRAIN-NON-CERT</v>
          </cell>
        </row>
        <row r="223">
          <cell r="A223">
            <v>2944</v>
          </cell>
          <cell r="B223" t="str">
            <v>HEALTH SERVICES</v>
          </cell>
          <cell r="C223" t="str">
            <v>2944-HEALTH SERVICES</v>
          </cell>
        </row>
        <row r="224">
          <cell r="A224">
            <v>2949</v>
          </cell>
          <cell r="B224" t="str">
            <v>OTHER STAFF SERVICES</v>
          </cell>
          <cell r="C224" t="str">
            <v>2949-OTHER STAFF SERVICES</v>
          </cell>
        </row>
        <row r="225">
          <cell r="A225">
            <v>2950</v>
          </cell>
          <cell r="B225" t="str">
            <v>STATISTICAL SERVICES</v>
          </cell>
          <cell r="C225" t="str">
            <v>2950-STATISTICAL SERVICES</v>
          </cell>
        </row>
        <row r="226">
          <cell r="A226">
            <v>2951</v>
          </cell>
          <cell r="B226" t="str">
            <v>STATISTICAL ANALYSIS</v>
          </cell>
          <cell r="C226" t="str">
            <v>2951-STATISTICAL ANALYSIS</v>
          </cell>
        </row>
        <row r="227">
          <cell r="A227">
            <v>2952</v>
          </cell>
          <cell r="B227" t="str">
            <v>STATISTICAL REPORTING</v>
          </cell>
          <cell r="C227" t="str">
            <v>2952-STATISTICAL REPORTING</v>
          </cell>
        </row>
        <row r="228">
          <cell r="A228">
            <v>2953</v>
          </cell>
          <cell r="B228" t="str">
            <v>STATISTICAL RECORD SERV</v>
          </cell>
          <cell r="C228" t="str">
            <v>2953-STATISTICAL RECORD SERV</v>
          </cell>
        </row>
        <row r="229">
          <cell r="A229">
            <v>2959</v>
          </cell>
          <cell r="B229" t="str">
            <v>OTHER STATISTICAL SERVI</v>
          </cell>
          <cell r="C229" t="str">
            <v>2959-OTHER STATISTICAL SERVI</v>
          </cell>
        </row>
        <row r="230">
          <cell r="A230">
            <v>2960</v>
          </cell>
          <cell r="B230" t="str">
            <v>ADMIN. TECHNOLOGY SERVI</v>
          </cell>
          <cell r="C230" t="str">
            <v>2960-ADMIN. TECHNOLOGY SERVI</v>
          </cell>
        </row>
        <row r="231">
          <cell r="A231">
            <v>2970</v>
          </cell>
          <cell r="B231" t="str">
            <v>BUSINESS, INDUSTRY, LAB</v>
          </cell>
          <cell r="C231" t="str">
            <v>2970-BUSINESS, INDUSTRY, LAB</v>
          </cell>
        </row>
        <row r="232">
          <cell r="A232">
            <v>2990</v>
          </cell>
          <cell r="B232" t="str">
            <v>OTHER CENTRAL SUPP. SER</v>
          </cell>
          <cell r="C232" t="str">
            <v>2990-OTHER CENTRAL SUPP. SER</v>
          </cell>
        </row>
        <row r="233">
          <cell r="A233">
            <v>3000</v>
          </cell>
          <cell r="B233" t="str">
            <v>OPERATION OF NON-INSTR/</v>
          </cell>
          <cell r="C233" t="str">
            <v>3000-OPERATION OF NON-INSTR/</v>
          </cell>
        </row>
        <row r="234">
          <cell r="A234">
            <v>3100</v>
          </cell>
          <cell r="B234" t="str">
            <v>FOOD SERVICES OPERATION</v>
          </cell>
          <cell r="C234" t="str">
            <v>3100-FOOD SERVICES OPERATION</v>
          </cell>
        </row>
        <row r="235">
          <cell r="A235">
            <v>3110</v>
          </cell>
          <cell r="B235" t="str">
            <v>SERVICE AREA DIRECTION</v>
          </cell>
          <cell r="C235" t="str">
            <v>3110-SERVICE AREA DIRECTION</v>
          </cell>
        </row>
        <row r="236">
          <cell r="A236">
            <v>3120</v>
          </cell>
          <cell r="B236" t="str">
            <v>FOOD PURCHASING</v>
          </cell>
          <cell r="C236" t="str">
            <v>3120-FOOD PURCHASING</v>
          </cell>
        </row>
        <row r="237">
          <cell r="A237">
            <v>3130</v>
          </cell>
          <cell r="B237" t="str">
            <v>FOOD DELIVERY</v>
          </cell>
          <cell r="C237" t="str">
            <v>3130-FOOD DELIVERY</v>
          </cell>
        </row>
        <row r="238">
          <cell r="A238">
            <v>3190</v>
          </cell>
          <cell r="B238" t="str">
            <v>OTHER NON-INSTRUCTIONAL</v>
          </cell>
          <cell r="C238" t="str">
            <v>3190-OTHER NON-INSTRUCTIONAL</v>
          </cell>
        </row>
        <row r="239">
          <cell r="A239">
            <v>3200</v>
          </cell>
          <cell r="B239" t="str">
            <v>COMMUNITY RECREATION SE</v>
          </cell>
          <cell r="C239" t="str">
            <v>3200-COMMUNITY RECREATION SE</v>
          </cell>
        </row>
        <row r="240">
          <cell r="A240">
            <v>3210</v>
          </cell>
          <cell r="B240" t="str">
            <v>COMMUNITY RECREATION SE</v>
          </cell>
          <cell r="C240" t="str">
            <v>3210-COMMUNITY RECREATION SE</v>
          </cell>
        </row>
        <row r="241">
          <cell r="A241">
            <v>3220</v>
          </cell>
          <cell r="B241" t="str">
            <v>CIVIL SERVICES</v>
          </cell>
          <cell r="C241" t="str">
            <v>3220-CIVIL SERVICES</v>
          </cell>
        </row>
        <row r="242">
          <cell r="A242">
            <v>3230</v>
          </cell>
          <cell r="B242" t="str">
            <v>PUBLIC LIBRARY SERVICE</v>
          </cell>
          <cell r="C242" t="str">
            <v>3230-PUBLIC LIBRARY SERVICE</v>
          </cell>
        </row>
        <row r="243">
          <cell r="A243">
            <v>3240</v>
          </cell>
          <cell r="B243" t="str">
            <v>CUSTODY &amp; CARE OF CHILD</v>
          </cell>
          <cell r="C243" t="str">
            <v>3240-CUSTODY &amp; CARE OF CHILD</v>
          </cell>
        </row>
        <row r="244">
          <cell r="A244">
            <v>3250</v>
          </cell>
          <cell r="B244" t="str">
            <v>SUBSIDY SERVICES</v>
          </cell>
          <cell r="C244" t="str">
            <v>3250-SUBSIDY SERVICES</v>
          </cell>
        </row>
        <row r="245">
          <cell r="A245">
            <v>3260</v>
          </cell>
          <cell r="B245" t="str">
            <v>NON-PUBLIC SCHOOL SERVI</v>
          </cell>
          <cell r="C245" t="str">
            <v>3260-NON-PUBLIC SCHOOL SERVI</v>
          </cell>
        </row>
        <row r="246">
          <cell r="A246">
            <v>3290</v>
          </cell>
          <cell r="B246" t="str">
            <v>OTHER COMMUNITY SERVICE</v>
          </cell>
          <cell r="C246" t="str">
            <v>3290-OTHER COMMUNITY SERVICE</v>
          </cell>
        </row>
        <row r="247">
          <cell r="A247">
            <v>3300</v>
          </cell>
          <cell r="B247" t="str">
            <v>ENTERPRISE OPERATIONS</v>
          </cell>
          <cell r="C247" t="str">
            <v>3300-ENTERPRISE OPERATIONS</v>
          </cell>
        </row>
        <row r="248">
          <cell r="A248">
            <v>3400</v>
          </cell>
          <cell r="B248" t="str">
            <v>SHARED SERVICES</v>
          </cell>
          <cell r="C248" t="str">
            <v>3400-SHARED SERVICES</v>
          </cell>
        </row>
        <row r="249">
          <cell r="A249">
            <v>3410</v>
          </cell>
          <cell r="B249" t="str">
            <v>SHARED-INSTRUCTION</v>
          </cell>
          <cell r="C249" t="str">
            <v>3410-SHARED-INSTRUCTION</v>
          </cell>
        </row>
        <row r="250">
          <cell r="A250">
            <v>3411</v>
          </cell>
          <cell r="B250" t="str">
            <v>SHARED-REGULAR INSTRUCT</v>
          </cell>
          <cell r="C250" t="str">
            <v>3411-SHARED-REGULAR INSTRUCT</v>
          </cell>
        </row>
        <row r="251">
          <cell r="A251">
            <v>3412</v>
          </cell>
          <cell r="B251" t="str">
            <v>SHARED-SPECIAL INSTRUCT</v>
          </cell>
          <cell r="C251" t="str">
            <v>3412-SHARED-SPECIAL INSTRUCT</v>
          </cell>
        </row>
        <row r="252">
          <cell r="A252">
            <v>3413</v>
          </cell>
          <cell r="B252" t="str">
            <v>SHARED-VOCATIONAL INSTR</v>
          </cell>
          <cell r="C252" t="str">
            <v>3413-SHARED-VOCATIONAL INSTR</v>
          </cell>
        </row>
        <row r="253">
          <cell r="A253">
            <v>3414</v>
          </cell>
          <cell r="B253" t="str">
            <v>SHARED-ADULT/CONTINUING</v>
          </cell>
          <cell r="C253" t="str">
            <v>3414-SHARED-ADULT/CONTINUING</v>
          </cell>
        </row>
        <row r="254">
          <cell r="A254">
            <v>3419</v>
          </cell>
          <cell r="B254" t="str">
            <v>SHARED-OTHER INSTRUCTIO</v>
          </cell>
          <cell r="C254" t="str">
            <v>3419-SHARED-OTHER INSTRUCTIO</v>
          </cell>
        </row>
        <row r="255">
          <cell r="A255">
            <v>3420</v>
          </cell>
          <cell r="B255" t="str">
            <v>SHARED-SUPPORT SERVICES</v>
          </cell>
          <cell r="C255" t="str">
            <v>3420-SHARED-SUPPORT SERVICES</v>
          </cell>
        </row>
        <row r="256">
          <cell r="A256">
            <v>3421</v>
          </cell>
          <cell r="B256" t="str">
            <v>SHARED-PUPIL SUPPORT SV</v>
          </cell>
          <cell r="C256" t="str">
            <v>3421-SHARED-PUPIL SUPPORT SV</v>
          </cell>
        </row>
        <row r="257">
          <cell r="A257">
            <v>3422</v>
          </cell>
          <cell r="B257" t="str">
            <v>SHARED-INSTRUC STAFF SU</v>
          </cell>
          <cell r="C257" t="str">
            <v>3422-SHARED-INSTRUC STAFF SU</v>
          </cell>
        </row>
        <row r="258">
          <cell r="A258">
            <v>3423</v>
          </cell>
          <cell r="B258" t="str">
            <v>SHARED-BOARD OF EDUCATI</v>
          </cell>
          <cell r="C258" t="str">
            <v>3423-SHARED-BOARD OF EDUCATI</v>
          </cell>
        </row>
        <row r="259">
          <cell r="A259">
            <v>3424</v>
          </cell>
          <cell r="B259" t="str">
            <v>SHARED-ADMINISTRATION S</v>
          </cell>
          <cell r="C259" t="str">
            <v>3424-SHARED-ADMINISTRATION S</v>
          </cell>
        </row>
        <row r="260">
          <cell r="A260">
            <v>3425</v>
          </cell>
          <cell r="B260" t="str">
            <v>SHARED-FISCAL SUPPORT S</v>
          </cell>
          <cell r="C260" t="str">
            <v>3425-SHARED-FISCAL SUPPORT S</v>
          </cell>
        </row>
        <row r="261">
          <cell r="A261">
            <v>3426</v>
          </cell>
          <cell r="B261" t="str">
            <v>SHARED-BUSINESS SUPPORT</v>
          </cell>
          <cell r="C261" t="str">
            <v>3426-SHARED-BUSINESS SUPPORT</v>
          </cell>
        </row>
        <row r="262">
          <cell r="A262">
            <v>3427</v>
          </cell>
          <cell r="B262" t="str">
            <v>SHARED-OPER &amp; MAINT OF</v>
          </cell>
          <cell r="C262" t="str">
            <v>3427-SHARED-OPER &amp; MAINT OF</v>
          </cell>
        </row>
        <row r="263">
          <cell r="A263">
            <v>3428</v>
          </cell>
          <cell r="B263" t="str">
            <v>SHARED-PUPIL TRANSPORTA</v>
          </cell>
          <cell r="C263" t="str">
            <v>3428-SHARED-PUPIL TRANSPORTA</v>
          </cell>
        </row>
        <row r="264">
          <cell r="A264">
            <v>3429</v>
          </cell>
          <cell r="B264" t="str">
            <v>SHARED-CENTRAL SUPPORT</v>
          </cell>
          <cell r="C264" t="str">
            <v>3429-SHARED-CENTRAL SUPPORT</v>
          </cell>
        </row>
        <row r="265">
          <cell r="A265">
            <v>3430</v>
          </cell>
          <cell r="B265" t="str">
            <v>SHARED-OPER NON-INSTR S</v>
          </cell>
          <cell r="C265" t="str">
            <v>3430-SHARED-OPER NON-INSTR S</v>
          </cell>
        </row>
        <row r="266">
          <cell r="A266">
            <v>3431</v>
          </cell>
          <cell r="B266" t="str">
            <v>SHARED-FOOD SERVICE OPE</v>
          </cell>
          <cell r="C266" t="str">
            <v>3431-SHARED-FOOD SERVICE OPE</v>
          </cell>
        </row>
        <row r="267">
          <cell r="A267">
            <v>3900</v>
          </cell>
          <cell r="B267" t="str">
            <v>OTHER OPERATION OF NON-</v>
          </cell>
          <cell r="C267" t="str">
            <v>3900-OTHER OPERATION OF NON-</v>
          </cell>
        </row>
        <row r="268">
          <cell r="A268">
            <v>4000</v>
          </cell>
          <cell r="B268" t="str">
            <v>EXTRA CURRICULAR ACTIVI</v>
          </cell>
          <cell r="C268" t="str">
            <v>4000-EXTRA CURRICULAR ACTIVI</v>
          </cell>
        </row>
        <row r="269">
          <cell r="A269">
            <v>4100</v>
          </cell>
          <cell r="B269" t="str">
            <v>ACADEMIC &amp; SUBJECT ORIE</v>
          </cell>
          <cell r="C269" t="str">
            <v>4100-ACADEMIC &amp; SUBJECT ORIE</v>
          </cell>
        </row>
        <row r="270">
          <cell r="A270">
            <v>4110</v>
          </cell>
          <cell r="B270" t="str">
            <v>SUBJECT ORIENTED ACTIVI</v>
          </cell>
          <cell r="C270" t="str">
            <v>4110-SUBJECT ORIENTED ACTIVI</v>
          </cell>
        </row>
        <row r="271">
          <cell r="A271">
            <v>4111</v>
          </cell>
          <cell r="B271" t="str">
            <v>ART</v>
          </cell>
          <cell r="C271" t="str">
            <v>4111-ART</v>
          </cell>
        </row>
        <row r="272">
          <cell r="A272">
            <v>4112</v>
          </cell>
          <cell r="B272" t="str">
            <v>DEBATE &amp; SPEECH</v>
          </cell>
          <cell r="C272" t="str">
            <v>4112-DEBATE &amp; SPEECH</v>
          </cell>
        </row>
        <row r="273">
          <cell r="A273">
            <v>4113</v>
          </cell>
          <cell r="B273" t="str">
            <v>DRAMA</v>
          </cell>
          <cell r="C273" t="str">
            <v>4113-DRAMA</v>
          </cell>
        </row>
        <row r="274">
          <cell r="A274">
            <v>4114</v>
          </cell>
          <cell r="B274" t="str">
            <v>LITERARY</v>
          </cell>
          <cell r="C274" t="str">
            <v>4114-LITERARY</v>
          </cell>
        </row>
        <row r="275">
          <cell r="A275">
            <v>4115</v>
          </cell>
          <cell r="B275" t="str">
            <v>MATHEMATICS</v>
          </cell>
          <cell r="C275" t="str">
            <v>4115-MATHEMATICS</v>
          </cell>
        </row>
        <row r="276">
          <cell r="A276">
            <v>4116</v>
          </cell>
          <cell r="B276" t="str">
            <v>PHOTOGRAPHY</v>
          </cell>
          <cell r="C276" t="str">
            <v>4116-PHOTOGRAPHY</v>
          </cell>
        </row>
        <row r="277">
          <cell r="A277">
            <v>4117</v>
          </cell>
          <cell r="B277" t="str">
            <v>SCIENCE</v>
          </cell>
          <cell r="C277" t="str">
            <v>4117-SCIENCE</v>
          </cell>
        </row>
        <row r="278">
          <cell r="A278">
            <v>4118</v>
          </cell>
          <cell r="B278" t="str">
            <v>SOCIAL SCIENCE</v>
          </cell>
          <cell r="C278" t="str">
            <v>4118-SOCIAL SCIENCE</v>
          </cell>
        </row>
        <row r="279">
          <cell r="A279">
            <v>4119</v>
          </cell>
          <cell r="B279" t="str">
            <v>JOURNALISM</v>
          </cell>
          <cell r="C279" t="str">
            <v>4119-JOURNALISM</v>
          </cell>
        </row>
        <row r="280">
          <cell r="A280">
            <v>4120</v>
          </cell>
          <cell r="B280" t="str">
            <v>LANGUAGE ORIENTED ACTIV</v>
          </cell>
          <cell r="C280" t="str">
            <v>4120-LANGUAGE ORIENTED ACTIV</v>
          </cell>
        </row>
        <row r="281">
          <cell r="A281">
            <v>4121</v>
          </cell>
          <cell r="B281" t="str">
            <v>AFRICAN LANGUAGE CLUBS</v>
          </cell>
          <cell r="C281" t="str">
            <v>4121-AFRICAN LANGUAGE CLUBS</v>
          </cell>
        </row>
        <row r="282">
          <cell r="A282">
            <v>4122</v>
          </cell>
          <cell r="B282" t="str">
            <v>ASIAN LANGUAGE CLUBS</v>
          </cell>
          <cell r="C282" t="str">
            <v>4122-ASIAN LANGUAGE CLUBS</v>
          </cell>
        </row>
        <row r="283">
          <cell r="A283">
            <v>4123</v>
          </cell>
          <cell r="B283" t="str">
            <v>EUROPEAN LANGUAGE CLUBS</v>
          </cell>
          <cell r="C283" t="str">
            <v>4123-EUROPEAN LANGUAGE CLUBS</v>
          </cell>
        </row>
        <row r="284">
          <cell r="A284">
            <v>4124</v>
          </cell>
          <cell r="B284" t="str">
            <v>ENGLISH LANGUAGE CLUBS</v>
          </cell>
          <cell r="C284" t="str">
            <v>4124-ENGLISH LANGUAGE CLUBS</v>
          </cell>
        </row>
        <row r="285">
          <cell r="A285">
            <v>4125</v>
          </cell>
          <cell r="B285" t="str">
            <v>FRENCH CLUB</v>
          </cell>
          <cell r="C285" t="str">
            <v>4125-FRENCH CLUB</v>
          </cell>
        </row>
        <row r="286">
          <cell r="A286">
            <v>4126</v>
          </cell>
          <cell r="B286" t="str">
            <v>GERMAN CLUB</v>
          </cell>
          <cell r="C286" t="str">
            <v>4126-GERMAN CLUB</v>
          </cell>
        </row>
        <row r="287">
          <cell r="A287">
            <v>4127</v>
          </cell>
          <cell r="B287" t="str">
            <v>RUSSIAN CLUB</v>
          </cell>
          <cell r="C287" t="str">
            <v>4127-RUSSIAN CLUB</v>
          </cell>
        </row>
        <row r="288">
          <cell r="A288">
            <v>4128</v>
          </cell>
          <cell r="B288" t="str">
            <v>SPANISH CLUB</v>
          </cell>
          <cell r="C288" t="str">
            <v>4128-SPANISH CLUB</v>
          </cell>
        </row>
        <row r="289">
          <cell r="A289">
            <v>4130</v>
          </cell>
          <cell r="B289" t="str">
            <v>MUSIC ORIENTED ACTIVITI</v>
          </cell>
          <cell r="C289" t="str">
            <v>4130-MUSIC ORIENTED ACTIVITI</v>
          </cell>
        </row>
        <row r="290">
          <cell r="A290">
            <v>4131</v>
          </cell>
          <cell r="B290" t="str">
            <v>MUSIC COMBOS</v>
          </cell>
          <cell r="C290" t="str">
            <v>4131-MUSIC COMBOS</v>
          </cell>
        </row>
        <row r="291">
          <cell r="A291">
            <v>4132</v>
          </cell>
          <cell r="B291" t="str">
            <v>DANCE BANDS</v>
          </cell>
          <cell r="C291" t="str">
            <v>4132-DANCE BANDS</v>
          </cell>
        </row>
        <row r="292">
          <cell r="A292">
            <v>4133</v>
          </cell>
          <cell r="B292" t="str">
            <v>DRUM AND BUGLE CORPS</v>
          </cell>
          <cell r="C292" t="str">
            <v>4133-DRUM AND BUGLE CORPS</v>
          </cell>
        </row>
        <row r="293">
          <cell r="A293">
            <v>4134</v>
          </cell>
          <cell r="B293" t="str">
            <v>MARCHING BAND</v>
          </cell>
          <cell r="C293" t="str">
            <v>4134-MARCHING BAND</v>
          </cell>
        </row>
        <row r="294">
          <cell r="A294">
            <v>4135</v>
          </cell>
          <cell r="B294" t="str">
            <v>PEP BAND</v>
          </cell>
          <cell r="C294" t="str">
            <v>4135-PEP BAND</v>
          </cell>
        </row>
        <row r="295">
          <cell r="A295">
            <v>4136</v>
          </cell>
          <cell r="B295" t="str">
            <v>INSTRUCTIONAL ENSEMBLE</v>
          </cell>
          <cell r="C295" t="str">
            <v>4136-INSTRUCTIONAL ENSEMBLE</v>
          </cell>
        </row>
        <row r="296">
          <cell r="A296">
            <v>4137</v>
          </cell>
          <cell r="B296" t="str">
            <v>VOCAL ENSEMBLE</v>
          </cell>
          <cell r="C296" t="str">
            <v>4137-VOCAL ENSEMBLE</v>
          </cell>
        </row>
        <row r="297">
          <cell r="A297">
            <v>4138</v>
          </cell>
          <cell r="B297" t="str">
            <v>GLEE CLUB</v>
          </cell>
          <cell r="C297" t="str">
            <v>4138-GLEE CLUB</v>
          </cell>
        </row>
        <row r="298">
          <cell r="A298">
            <v>4139</v>
          </cell>
          <cell r="B298" t="str">
            <v>MUSIC PRODUCTION</v>
          </cell>
          <cell r="C298" t="str">
            <v>4139-MUSIC PRODUCTION</v>
          </cell>
        </row>
        <row r="299">
          <cell r="A299">
            <v>4140</v>
          </cell>
          <cell r="B299" t="str">
            <v>HONOR SOCIETIES</v>
          </cell>
          <cell r="C299" t="str">
            <v>4140-HONOR SOCIETIES</v>
          </cell>
        </row>
        <row r="300">
          <cell r="A300">
            <v>4141</v>
          </cell>
          <cell r="B300" t="str">
            <v>NATIONAL HONOR SOCIETY</v>
          </cell>
          <cell r="C300" t="str">
            <v>4141-NATIONAL HONOR SOCIETY</v>
          </cell>
        </row>
        <row r="301">
          <cell r="A301">
            <v>4142</v>
          </cell>
          <cell r="B301" t="str">
            <v>NATIONAL JR. HONOR SOCI</v>
          </cell>
          <cell r="C301" t="str">
            <v>4142-NATIONAL JR. HONOR SOCI</v>
          </cell>
        </row>
        <row r="302">
          <cell r="A302">
            <v>4143</v>
          </cell>
          <cell r="B302" t="str">
            <v>LOCAL HONOR SOCIETY</v>
          </cell>
          <cell r="C302" t="str">
            <v>4143-LOCAL HONOR SOCIETY</v>
          </cell>
        </row>
        <row r="303">
          <cell r="A303">
            <v>4190</v>
          </cell>
          <cell r="B303" t="str">
            <v>OTHER ACADEMIC ORIENTED</v>
          </cell>
          <cell r="C303" t="str">
            <v>4190-OTHER ACADEMIC ORIENTED</v>
          </cell>
        </row>
        <row r="304">
          <cell r="A304">
            <v>4300</v>
          </cell>
          <cell r="B304" t="str">
            <v>OCCUPATION ORIENTED ACT</v>
          </cell>
          <cell r="C304" t="str">
            <v>4300-OCCUPATION ORIENTED ACT</v>
          </cell>
        </row>
        <row r="305">
          <cell r="A305">
            <v>4310</v>
          </cell>
          <cell r="B305" t="str">
            <v>DISTRIBUTIVE EDUCATION</v>
          </cell>
          <cell r="C305" t="str">
            <v>4310-DISTRIBUTIVE EDUCATION</v>
          </cell>
        </row>
        <row r="306">
          <cell r="A306">
            <v>4320</v>
          </cell>
          <cell r="B306" t="str">
            <v>FUTURE HOMEMAKERS</v>
          </cell>
          <cell r="C306" t="str">
            <v>4320-FUTURE HOMEMAKERS</v>
          </cell>
        </row>
        <row r="307">
          <cell r="A307">
            <v>4330</v>
          </cell>
          <cell r="B307" t="str">
            <v>FUTURE FARMERS</v>
          </cell>
          <cell r="C307" t="str">
            <v>4330-FUTURE FARMERS</v>
          </cell>
        </row>
        <row r="308">
          <cell r="A308">
            <v>4340</v>
          </cell>
          <cell r="B308" t="str">
            <v>FUTURE TEACHERS</v>
          </cell>
          <cell r="C308" t="str">
            <v>4340-FUTURE TEACHERS</v>
          </cell>
        </row>
        <row r="309">
          <cell r="A309">
            <v>4350</v>
          </cell>
          <cell r="B309" t="str">
            <v>INDUSTRIAL ARTS CLUBS</v>
          </cell>
          <cell r="C309" t="str">
            <v>4350-INDUSTRIAL ARTS CLUBS</v>
          </cell>
        </row>
        <row r="310">
          <cell r="A310">
            <v>4360</v>
          </cell>
          <cell r="B310" t="str">
            <v>JUNIOR ACHIEVEMENT</v>
          </cell>
          <cell r="C310" t="str">
            <v>4360-JUNIOR ACHIEVEMENT</v>
          </cell>
        </row>
        <row r="311">
          <cell r="A311">
            <v>4370</v>
          </cell>
          <cell r="B311" t="str">
            <v>OFFICE EDUCATION</v>
          </cell>
          <cell r="C311" t="str">
            <v>4370-OFFICE EDUCATION</v>
          </cell>
        </row>
        <row r="312">
          <cell r="A312">
            <v>4380</v>
          </cell>
          <cell r="B312" t="str">
            <v>STUDENT NURSES</v>
          </cell>
          <cell r="C312" t="str">
            <v>4380-STUDENT NURSES</v>
          </cell>
        </row>
        <row r="313">
          <cell r="A313">
            <v>4390</v>
          </cell>
          <cell r="B313" t="str">
            <v>VOCATIONAL INDUSTRIAL C</v>
          </cell>
          <cell r="C313" t="str">
            <v>4390-VOCATIONAL INDUSTRIAL C</v>
          </cell>
        </row>
        <row r="314">
          <cell r="A314">
            <v>4500</v>
          </cell>
          <cell r="B314" t="str">
            <v>SPORT ORIENTED ACTIVITI</v>
          </cell>
          <cell r="C314" t="str">
            <v>4500-SPORT ORIENTED ACTIVITI</v>
          </cell>
        </row>
        <row r="315">
          <cell r="A315">
            <v>4510</v>
          </cell>
          <cell r="B315" t="str">
            <v>BOYS' SPORTS - TEAM</v>
          </cell>
          <cell r="C315" t="str">
            <v>4510-BOYS' SPORTS - TEAM</v>
          </cell>
        </row>
        <row r="316">
          <cell r="A316">
            <v>4511</v>
          </cell>
          <cell r="B316" t="str">
            <v>BASEBALL</v>
          </cell>
          <cell r="C316" t="str">
            <v>4511-BASEBALL</v>
          </cell>
        </row>
        <row r="317">
          <cell r="A317">
            <v>4512</v>
          </cell>
          <cell r="B317" t="str">
            <v>BASKETBALL</v>
          </cell>
          <cell r="C317" t="str">
            <v>4512-BASKETBALL</v>
          </cell>
        </row>
        <row r="318">
          <cell r="A318">
            <v>4513</v>
          </cell>
          <cell r="B318" t="str">
            <v>SOCCER</v>
          </cell>
          <cell r="C318" t="str">
            <v>4513-SOCCER</v>
          </cell>
        </row>
        <row r="319">
          <cell r="A319">
            <v>4514</v>
          </cell>
          <cell r="B319" t="str">
            <v>SOFTBALL</v>
          </cell>
          <cell r="C319" t="str">
            <v>4514-SOFTBALL</v>
          </cell>
        </row>
        <row r="320">
          <cell r="A320">
            <v>4515</v>
          </cell>
          <cell r="B320" t="str">
            <v>VOLLEYBALL</v>
          </cell>
          <cell r="C320" t="str">
            <v>4515-VOLLEYBALL</v>
          </cell>
        </row>
        <row r="321">
          <cell r="A321">
            <v>4516</v>
          </cell>
          <cell r="B321" t="str">
            <v>FOOTBALL</v>
          </cell>
          <cell r="C321" t="str">
            <v>4516-FOOTBALL</v>
          </cell>
        </row>
        <row r="322">
          <cell r="A322">
            <v>4517</v>
          </cell>
          <cell r="B322" t="str">
            <v>HOCKEY</v>
          </cell>
          <cell r="C322" t="str">
            <v>4517-HOCKEY</v>
          </cell>
        </row>
        <row r="323">
          <cell r="A323">
            <v>4518</v>
          </cell>
          <cell r="B323" t="str">
            <v>AQUATICS</v>
          </cell>
          <cell r="C323" t="str">
            <v>4518-AQUATICS</v>
          </cell>
        </row>
        <row r="324">
          <cell r="A324">
            <v>4519</v>
          </cell>
          <cell r="B324" t="str">
            <v>OTHER</v>
          </cell>
          <cell r="C324" t="str">
            <v>4519-OTHER</v>
          </cell>
        </row>
        <row r="325">
          <cell r="A325">
            <v>4520</v>
          </cell>
          <cell r="B325" t="str">
            <v>BOYS' SPORTS - INDIVIDU</v>
          </cell>
          <cell r="C325" t="str">
            <v>4520-BOYS' SPORTS - INDIVIDU</v>
          </cell>
        </row>
        <row r="326">
          <cell r="A326">
            <v>4521</v>
          </cell>
          <cell r="B326" t="str">
            <v>AQUATICS</v>
          </cell>
          <cell r="C326" t="str">
            <v>4521-AQUATICS</v>
          </cell>
        </row>
        <row r="327">
          <cell r="A327">
            <v>4522</v>
          </cell>
          <cell r="B327" t="str">
            <v>BOWLING</v>
          </cell>
          <cell r="C327" t="str">
            <v>4522-BOWLING</v>
          </cell>
        </row>
        <row r="328">
          <cell r="A328">
            <v>4523</v>
          </cell>
          <cell r="B328" t="str">
            <v>CROSS-COUNTRY</v>
          </cell>
          <cell r="C328" t="str">
            <v>4523-CROSS-COUNTRY</v>
          </cell>
        </row>
        <row r="329">
          <cell r="A329">
            <v>4524</v>
          </cell>
          <cell r="B329" t="str">
            <v>GOLF</v>
          </cell>
          <cell r="C329" t="str">
            <v>4524-GOLF</v>
          </cell>
        </row>
        <row r="330">
          <cell r="A330">
            <v>4525</v>
          </cell>
          <cell r="B330" t="str">
            <v>GYMNASTICS</v>
          </cell>
          <cell r="C330" t="str">
            <v>4525-GYMNASTICS</v>
          </cell>
        </row>
        <row r="331">
          <cell r="A331">
            <v>4526</v>
          </cell>
          <cell r="B331" t="str">
            <v>TENNIS</v>
          </cell>
          <cell r="C331" t="str">
            <v>4526-TENNIS</v>
          </cell>
        </row>
        <row r="332">
          <cell r="A332">
            <v>4527</v>
          </cell>
          <cell r="B332" t="str">
            <v>TRACK &amp; FIELD</v>
          </cell>
          <cell r="C332" t="str">
            <v>4527-TRACK &amp; FIELD</v>
          </cell>
        </row>
        <row r="333">
          <cell r="A333">
            <v>4528</v>
          </cell>
          <cell r="B333" t="str">
            <v>WRESTLING</v>
          </cell>
          <cell r="C333" t="str">
            <v>4528-WRESTLING</v>
          </cell>
        </row>
        <row r="334">
          <cell r="A334">
            <v>4529</v>
          </cell>
          <cell r="B334" t="str">
            <v>OTHER</v>
          </cell>
          <cell r="C334" t="str">
            <v>4529-OTHER</v>
          </cell>
        </row>
        <row r="335">
          <cell r="A335">
            <v>4530</v>
          </cell>
          <cell r="B335" t="str">
            <v>GIRLS' SPORTS - TEAM</v>
          </cell>
          <cell r="C335" t="str">
            <v>4530-GIRLS' SPORTS - TEAM</v>
          </cell>
        </row>
        <row r="336">
          <cell r="A336">
            <v>4531</v>
          </cell>
          <cell r="B336" t="str">
            <v>BASEBALL</v>
          </cell>
          <cell r="C336" t="str">
            <v>4531-BASEBALL</v>
          </cell>
        </row>
        <row r="337">
          <cell r="A337">
            <v>4532</v>
          </cell>
          <cell r="B337" t="str">
            <v>BASKETBALL</v>
          </cell>
          <cell r="C337" t="str">
            <v>4532-BASKETBALL</v>
          </cell>
        </row>
        <row r="338">
          <cell r="A338">
            <v>4533</v>
          </cell>
          <cell r="B338" t="str">
            <v>SOCCER</v>
          </cell>
          <cell r="C338" t="str">
            <v>4533-SOCCER</v>
          </cell>
        </row>
        <row r="339">
          <cell r="A339">
            <v>4534</v>
          </cell>
          <cell r="B339" t="str">
            <v>SOFTBALL</v>
          </cell>
          <cell r="C339" t="str">
            <v>4534-SOFTBALL</v>
          </cell>
        </row>
        <row r="340">
          <cell r="A340">
            <v>4535</v>
          </cell>
          <cell r="B340" t="str">
            <v>VOLLEYBALL</v>
          </cell>
          <cell r="C340" t="str">
            <v>4535-VOLLEYBALL</v>
          </cell>
        </row>
        <row r="341">
          <cell r="A341">
            <v>4536</v>
          </cell>
          <cell r="B341" t="str">
            <v>HOCKEY</v>
          </cell>
          <cell r="C341" t="str">
            <v>4536-HOCKEY</v>
          </cell>
        </row>
        <row r="342">
          <cell r="A342">
            <v>4537</v>
          </cell>
          <cell r="B342" t="str">
            <v>AQUATICS</v>
          </cell>
          <cell r="C342" t="str">
            <v>4537-AQUATICS</v>
          </cell>
        </row>
        <row r="343">
          <cell r="A343">
            <v>4539</v>
          </cell>
          <cell r="B343" t="str">
            <v>OTHER</v>
          </cell>
          <cell r="C343" t="str">
            <v>4539-OTHER</v>
          </cell>
        </row>
        <row r="344">
          <cell r="A344">
            <v>4540</v>
          </cell>
          <cell r="B344" t="str">
            <v>GIRLS' SPORTS - INDIVID</v>
          </cell>
          <cell r="C344" t="str">
            <v>4540-GIRLS' SPORTS - INDIVID</v>
          </cell>
        </row>
        <row r="345">
          <cell r="A345">
            <v>4541</v>
          </cell>
          <cell r="B345" t="str">
            <v>AQUATICS</v>
          </cell>
          <cell r="C345" t="str">
            <v>4541-AQUATICS</v>
          </cell>
        </row>
        <row r="346">
          <cell r="A346">
            <v>4542</v>
          </cell>
          <cell r="B346" t="str">
            <v>BOWLING</v>
          </cell>
          <cell r="C346" t="str">
            <v>4542-BOWLING</v>
          </cell>
        </row>
        <row r="347">
          <cell r="A347">
            <v>4543</v>
          </cell>
          <cell r="B347" t="str">
            <v>CROSS-COUNTRY</v>
          </cell>
          <cell r="C347" t="str">
            <v>4543-CROSS-COUNTRY</v>
          </cell>
        </row>
        <row r="348">
          <cell r="A348">
            <v>4544</v>
          </cell>
          <cell r="B348" t="str">
            <v>GOLF</v>
          </cell>
          <cell r="C348" t="str">
            <v>4544-GOLF</v>
          </cell>
        </row>
        <row r="349">
          <cell r="A349">
            <v>4545</v>
          </cell>
          <cell r="B349" t="str">
            <v>GYMNASTICS</v>
          </cell>
          <cell r="C349" t="str">
            <v>4545-GYMNASTICS</v>
          </cell>
        </row>
        <row r="350">
          <cell r="A350">
            <v>4546</v>
          </cell>
          <cell r="B350" t="str">
            <v>TENNIS</v>
          </cell>
          <cell r="C350" t="str">
            <v>4546-TENNIS</v>
          </cell>
        </row>
        <row r="351">
          <cell r="A351">
            <v>4547</v>
          </cell>
          <cell r="B351" t="str">
            <v>TRACK &amp; FIELD</v>
          </cell>
          <cell r="C351" t="str">
            <v>4547-TRACK &amp; FIELD</v>
          </cell>
        </row>
        <row r="352">
          <cell r="A352">
            <v>4549</v>
          </cell>
          <cell r="B352" t="str">
            <v>OTHER</v>
          </cell>
          <cell r="C352" t="str">
            <v>4549-OTHER</v>
          </cell>
        </row>
        <row r="353">
          <cell r="A353">
            <v>4550</v>
          </cell>
          <cell r="B353" t="str">
            <v>MIXED SPORTS</v>
          </cell>
          <cell r="C353" t="str">
            <v>4550-MIXED SPORTS</v>
          </cell>
        </row>
        <row r="354">
          <cell r="A354">
            <v>4551</v>
          </cell>
          <cell r="B354" t="str">
            <v>ARCHERY</v>
          </cell>
          <cell r="C354" t="str">
            <v>4551-ARCHERY</v>
          </cell>
        </row>
        <row r="355">
          <cell r="A355">
            <v>4552</v>
          </cell>
          <cell r="B355" t="str">
            <v>BOWLING</v>
          </cell>
          <cell r="C355" t="str">
            <v>4552-BOWLING</v>
          </cell>
        </row>
        <row r="356">
          <cell r="A356">
            <v>4553</v>
          </cell>
          <cell r="B356" t="str">
            <v>CHEERLEADING</v>
          </cell>
          <cell r="C356" t="str">
            <v>4553-CHEERLEADING</v>
          </cell>
        </row>
        <row r="357">
          <cell r="A357">
            <v>4554</v>
          </cell>
          <cell r="B357" t="str">
            <v>GOLF</v>
          </cell>
          <cell r="C357" t="str">
            <v>4554-GOLF</v>
          </cell>
        </row>
        <row r="358">
          <cell r="A358">
            <v>4555</v>
          </cell>
          <cell r="B358" t="str">
            <v>RIFLERY</v>
          </cell>
          <cell r="C358" t="str">
            <v>4555-RIFLERY</v>
          </cell>
        </row>
        <row r="359">
          <cell r="A359">
            <v>4556</v>
          </cell>
          <cell r="B359" t="str">
            <v>TENNIS</v>
          </cell>
          <cell r="C359" t="str">
            <v>4556-TENNIS</v>
          </cell>
        </row>
        <row r="360">
          <cell r="A360">
            <v>4557</v>
          </cell>
          <cell r="B360" t="str">
            <v>VOLLEYBALL</v>
          </cell>
          <cell r="C360" t="str">
            <v>4557-VOLLEYBALL</v>
          </cell>
        </row>
        <row r="361">
          <cell r="A361">
            <v>4558</v>
          </cell>
          <cell r="B361" t="str">
            <v>AQUATICS</v>
          </cell>
          <cell r="C361" t="str">
            <v>4558-AQUATICS</v>
          </cell>
        </row>
        <row r="362">
          <cell r="A362">
            <v>4559</v>
          </cell>
          <cell r="B362" t="str">
            <v>SKIING</v>
          </cell>
          <cell r="C362" t="str">
            <v>4559-SKIING</v>
          </cell>
        </row>
        <row r="363">
          <cell r="A363">
            <v>4590</v>
          </cell>
          <cell r="B363" t="str">
            <v>OTHER SPORTS ORIEN. ACT</v>
          </cell>
          <cell r="C363" t="str">
            <v>4590-OTHER SPORTS ORIEN. ACT</v>
          </cell>
        </row>
        <row r="364">
          <cell r="A364">
            <v>4600</v>
          </cell>
          <cell r="B364" t="str">
            <v>SCHL &amp; PUBLIC SERV CO-C</v>
          </cell>
          <cell r="C364" t="str">
            <v>4600-SCHL &amp; PUBLIC SERV CO-C</v>
          </cell>
        </row>
        <row r="365">
          <cell r="A365">
            <v>4610</v>
          </cell>
          <cell r="B365" t="str">
            <v>STUDENT GOVERNMENT</v>
          </cell>
          <cell r="C365" t="str">
            <v>4610-STUDENT GOVERNMENT</v>
          </cell>
        </row>
        <row r="366">
          <cell r="A366">
            <v>4620</v>
          </cell>
          <cell r="B366" t="str">
            <v>STUDENT UNION OR CENTER</v>
          </cell>
          <cell r="C366" t="str">
            <v>4620-STUDENT UNION OR CENTER</v>
          </cell>
        </row>
        <row r="367">
          <cell r="A367">
            <v>4630</v>
          </cell>
          <cell r="B367" t="str">
            <v>SOCIAL SERVICE ACTIVITI</v>
          </cell>
          <cell r="C367" t="str">
            <v>4630-SOCIAL SERVICE ACTIVITI</v>
          </cell>
        </row>
        <row r="368">
          <cell r="A368">
            <v>4640</v>
          </cell>
          <cell r="B368" t="str">
            <v>AUDIO - VISUAL CLUBS</v>
          </cell>
          <cell r="C368" t="str">
            <v>4640-AUDIO - VISUAL CLUBS</v>
          </cell>
        </row>
        <row r="369">
          <cell r="A369">
            <v>4650</v>
          </cell>
          <cell r="B369" t="str">
            <v>LIBRARY CLUBS</v>
          </cell>
          <cell r="C369" t="str">
            <v>4650-LIBRARY CLUBS</v>
          </cell>
        </row>
        <row r="370">
          <cell r="A370">
            <v>4660</v>
          </cell>
          <cell r="B370" t="str">
            <v>STUDENT PATROL</v>
          </cell>
          <cell r="C370" t="str">
            <v>4660-STUDENT PATROL</v>
          </cell>
        </row>
        <row r="371">
          <cell r="A371">
            <v>4670</v>
          </cell>
          <cell r="B371" t="str">
            <v>CLASS ORIENTED</v>
          </cell>
          <cell r="C371" t="str">
            <v>4670-CLASS ORIENTED</v>
          </cell>
        </row>
        <row r="372">
          <cell r="A372">
            <v>4680</v>
          </cell>
          <cell r="B372" t="str">
            <v>YEARBOOK</v>
          </cell>
          <cell r="C372" t="str">
            <v>4680-YEARBOOK</v>
          </cell>
        </row>
        <row r="373">
          <cell r="A373">
            <v>4690</v>
          </cell>
          <cell r="B373" t="str">
            <v>NEWSPAPER</v>
          </cell>
          <cell r="C373" t="str">
            <v>4690-NEWSPAPER</v>
          </cell>
        </row>
        <row r="374">
          <cell r="A374">
            <v>5000</v>
          </cell>
          <cell r="B374" t="str">
            <v>FACILITIES ACQUI. &amp; CON</v>
          </cell>
          <cell r="C374" t="str">
            <v>5000-FACILITIES ACQUI. &amp; CON</v>
          </cell>
        </row>
        <row r="375">
          <cell r="A375">
            <v>5100</v>
          </cell>
          <cell r="B375" t="str">
            <v>SITE ACQUISITION SERVIC</v>
          </cell>
          <cell r="C375" t="str">
            <v>5100-SITE ACQUISITION SERVIC</v>
          </cell>
        </row>
        <row r="376">
          <cell r="A376">
            <v>5200</v>
          </cell>
          <cell r="B376" t="str">
            <v>SITE IMPROVEMENT SERVIC</v>
          </cell>
          <cell r="C376" t="str">
            <v>5200-SITE IMPROVEMENT SERVIC</v>
          </cell>
        </row>
        <row r="377">
          <cell r="A377">
            <v>5300</v>
          </cell>
          <cell r="B377" t="str">
            <v>ARCHITECTURE &amp; ENGINEER</v>
          </cell>
          <cell r="C377" t="str">
            <v>5300-ARCHITECTURE &amp; ENGINEER</v>
          </cell>
        </row>
        <row r="378">
          <cell r="A378">
            <v>5400</v>
          </cell>
          <cell r="B378" t="str">
            <v>EDUCAT. SPECIFICATION D</v>
          </cell>
          <cell r="C378" t="str">
            <v>5400-EDUCAT. SPECIFICATION D</v>
          </cell>
        </row>
        <row r="379">
          <cell r="A379">
            <v>5500</v>
          </cell>
          <cell r="B379" t="str">
            <v>BLDG. ACQUISITION &amp; CON</v>
          </cell>
          <cell r="C379" t="str">
            <v>5500-BLDG. ACQUISITION &amp; CON</v>
          </cell>
        </row>
        <row r="380">
          <cell r="A380">
            <v>5600</v>
          </cell>
          <cell r="B380" t="str">
            <v>BUILDING IMPROVEMENT SE</v>
          </cell>
          <cell r="C380" t="str">
            <v>5600-BUILDING IMPROVEMENT SE</v>
          </cell>
        </row>
        <row r="381">
          <cell r="A381">
            <v>5900</v>
          </cell>
          <cell r="B381" t="str">
            <v>OTHER FACIL ACQUI. &amp; CO</v>
          </cell>
          <cell r="C381" t="str">
            <v>5900-OTHER FACIL ACQUI. &amp; CO</v>
          </cell>
        </row>
        <row r="382">
          <cell r="A382">
            <v>6000</v>
          </cell>
          <cell r="B382" t="str">
            <v>DEBT SERVICE</v>
          </cell>
          <cell r="C382" t="str">
            <v>6000-DEBT SERVICE</v>
          </cell>
        </row>
        <row r="383">
          <cell r="A383">
            <v>6100</v>
          </cell>
          <cell r="B383" t="str">
            <v>REPAYMENT OF DEBT</v>
          </cell>
          <cell r="C383" t="str">
            <v>6100-REPAYMENT OF DEBT</v>
          </cell>
        </row>
        <row r="384">
          <cell r="A384">
            <v>7000</v>
          </cell>
          <cell r="B384" t="str">
            <v>OTHER USES OF FUNDS</v>
          </cell>
          <cell r="C384" t="str">
            <v>7000-OTHER USES OF FUNDS</v>
          </cell>
        </row>
        <row r="385">
          <cell r="A385">
            <v>7100</v>
          </cell>
          <cell r="B385" t="str">
            <v>CONTINGENCIES</v>
          </cell>
          <cell r="C385" t="str">
            <v>7100-CONTINGENCIES</v>
          </cell>
        </row>
        <row r="386">
          <cell r="A386">
            <v>7200</v>
          </cell>
          <cell r="B386" t="str">
            <v>TRANSFERS</v>
          </cell>
          <cell r="C386" t="str">
            <v>7200-TRANSFERS</v>
          </cell>
        </row>
        <row r="387">
          <cell r="A387">
            <v>7300</v>
          </cell>
          <cell r="B387" t="str">
            <v>VOLUNTARY CONTINGENCY R</v>
          </cell>
          <cell r="C387" t="str">
            <v>7300-VOLUNTARY CONTINGENCY R</v>
          </cell>
        </row>
        <row r="388">
          <cell r="A388">
            <v>7400</v>
          </cell>
          <cell r="B388" t="str">
            <v>ADVANCES OUT</v>
          </cell>
          <cell r="C388" t="str">
            <v>7400-ADVANCES OUT</v>
          </cell>
        </row>
        <row r="389">
          <cell r="A389">
            <v>7410</v>
          </cell>
          <cell r="B389" t="str">
            <v>INITIAL</v>
          </cell>
          <cell r="C389" t="str">
            <v>7410-INITIAL</v>
          </cell>
        </row>
        <row r="390">
          <cell r="A390">
            <v>7420</v>
          </cell>
          <cell r="B390" t="str">
            <v>REPAYMENT</v>
          </cell>
          <cell r="C390" t="str">
            <v>7420-REPAYMENT</v>
          </cell>
        </row>
        <row r="391">
          <cell r="A391">
            <v>7500</v>
          </cell>
          <cell r="B391" t="str">
            <v>REFUND OF PRIOR YEARS R</v>
          </cell>
          <cell r="C391" t="str">
            <v>7500-REFUND OF PRIOR YEARS R</v>
          </cell>
        </row>
        <row r="392">
          <cell r="A392">
            <v>7600</v>
          </cell>
          <cell r="B392" t="str">
            <v>PASS THROUGH - VOC ED</v>
          </cell>
          <cell r="C392" t="str">
            <v>7600-PASS THROUGH - VOC ED</v>
          </cell>
        </row>
        <row r="393">
          <cell r="A393">
            <v>7700</v>
          </cell>
          <cell r="B393" t="str">
            <v>MONEY ON BEHALF OF OTHE</v>
          </cell>
          <cell r="C393" t="str">
            <v>7700-MONEY ON BEHALF OF OTHE</v>
          </cell>
        </row>
        <row r="394">
          <cell r="A394">
            <v>7900</v>
          </cell>
          <cell r="B394" t="str">
            <v>MISCELLANEOUS USES OF F</v>
          </cell>
          <cell r="C394" t="str">
            <v>7900-MISCELLANEOUS USES OF F</v>
          </cell>
        </row>
        <row r="395">
          <cell r="A395">
            <v>7910</v>
          </cell>
          <cell r="B395" t="str">
            <v>REFUNDED BOND ESCROW AG</v>
          </cell>
          <cell r="C395" t="str">
            <v>7910-REFUNDED BOND ESCROW AG</v>
          </cell>
        </row>
        <row r="396">
          <cell r="A396">
            <v>7920</v>
          </cell>
          <cell r="B396" t="str">
            <v>DISCOUNT ON SALE OF DEB</v>
          </cell>
          <cell r="C396" t="str">
            <v>7920-DISCOUNT ON SALE OF DEB</v>
          </cell>
        </row>
        <row r="397">
          <cell r="A397">
            <v>7990</v>
          </cell>
          <cell r="B397" t="str">
            <v>OTHER MISC USES OF FUND</v>
          </cell>
          <cell r="C397" t="str">
            <v>7990-OTHER MISC USES OF FUND</v>
          </cell>
        </row>
        <row r="513">
          <cell r="A513">
            <v>100</v>
          </cell>
          <cell r="B513" t="str">
            <v>PERSONAL SERVICES - SAL</v>
          </cell>
          <cell r="C513" t="str">
            <v>100-PERSONAL SERVICES - SAL</v>
          </cell>
        </row>
        <row r="514">
          <cell r="A514">
            <v>110</v>
          </cell>
          <cell r="B514" t="str">
            <v>CERTIFICATED SALARIES &amp;</v>
          </cell>
          <cell r="C514" t="str">
            <v>110-CERTIFICATED SALARIES &amp;</v>
          </cell>
        </row>
        <row r="515">
          <cell r="A515">
            <v>111</v>
          </cell>
          <cell r="B515" t="str">
            <v>REGULAR - CERT.</v>
          </cell>
          <cell r="C515" t="str">
            <v>111-REGULAR - CERT.</v>
          </cell>
        </row>
        <row r="516">
          <cell r="A516">
            <v>112</v>
          </cell>
          <cell r="B516" t="str">
            <v>TEMPORARY - CERT.</v>
          </cell>
          <cell r="C516" t="str">
            <v>112-TEMPORARY - CERT.</v>
          </cell>
        </row>
        <row r="517">
          <cell r="A517">
            <v>113</v>
          </cell>
          <cell r="B517" t="str">
            <v>SUPPLEMENTAL - CERT.</v>
          </cell>
          <cell r="C517" t="str">
            <v>113-SUPPLEMENTAL - CERT.</v>
          </cell>
        </row>
        <row r="518">
          <cell r="A518">
            <v>114</v>
          </cell>
          <cell r="B518" t="str">
            <v>OVERTIME - CERT.</v>
          </cell>
          <cell r="C518" t="str">
            <v>114-OVERTIME - CERT.</v>
          </cell>
        </row>
        <row r="519">
          <cell r="A519">
            <v>115</v>
          </cell>
          <cell r="B519" t="str">
            <v>REGULAR, NONCONTRIBUTIN</v>
          </cell>
          <cell r="C519" t="str">
            <v>115-REGULAR, NONCONTRIBUTIN</v>
          </cell>
        </row>
        <row r="520">
          <cell r="A520">
            <v>116</v>
          </cell>
          <cell r="B520" t="str">
            <v>TEMPORARY, NONCONTRIBUT</v>
          </cell>
          <cell r="C520" t="str">
            <v>116-TEMPORARY, NONCONTRIBUT</v>
          </cell>
        </row>
        <row r="521">
          <cell r="A521">
            <v>117</v>
          </cell>
          <cell r="B521" t="str">
            <v>SUPPLEMENTAL, NONCONTRI</v>
          </cell>
          <cell r="C521" t="str">
            <v>117-SUPPLEMENTAL, NONCONTRI</v>
          </cell>
        </row>
        <row r="522">
          <cell r="A522">
            <v>118</v>
          </cell>
          <cell r="B522" t="str">
            <v>OVERTIME, NONCONTRIBUTI</v>
          </cell>
          <cell r="C522" t="str">
            <v>118-OVERTIME, NONCONTRIBUTI</v>
          </cell>
        </row>
        <row r="523">
          <cell r="A523">
            <v>119</v>
          </cell>
          <cell r="B523" t="str">
            <v>OTHER CERTIFICATED</v>
          </cell>
          <cell r="C523" t="str">
            <v>119-OTHER CERTIFICATED</v>
          </cell>
        </row>
        <row r="524">
          <cell r="A524">
            <v>120</v>
          </cell>
          <cell r="B524" t="str">
            <v>CERTIFICATED LEAVE BENE</v>
          </cell>
          <cell r="C524" t="str">
            <v>120-CERTIFICATED LEAVE BENE</v>
          </cell>
        </row>
        <row r="525">
          <cell r="A525">
            <v>121</v>
          </cell>
          <cell r="B525" t="str">
            <v>SICK LEAVE - CERT.</v>
          </cell>
          <cell r="C525" t="str">
            <v>121-SICK LEAVE - CERT.</v>
          </cell>
        </row>
        <row r="526">
          <cell r="A526">
            <v>122</v>
          </cell>
          <cell r="B526" t="str">
            <v>PERSONAL LEAVE - CERT.</v>
          </cell>
          <cell r="C526" t="str">
            <v>122-PERSONAL LEAVE - CERT.</v>
          </cell>
        </row>
        <row r="527">
          <cell r="A527">
            <v>123</v>
          </cell>
          <cell r="B527" t="str">
            <v>VACATION LEAVE - CERT.</v>
          </cell>
          <cell r="C527" t="str">
            <v>123-VACATION LEAVE - CERT.</v>
          </cell>
        </row>
        <row r="528">
          <cell r="A528">
            <v>124</v>
          </cell>
          <cell r="B528" t="str">
            <v>HOLIDAY - CERT.</v>
          </cell>
          <cell r="C528" t="str">
            <v>124-HOLIDAY - CERT.</v>
          </cell>
        </row>
        <row r="529">
          <cell r="A529">
            <v>125</v>
          </cell>
          <cell r="B529" t="str">
            <v>PROFESSIONAL LEAVE - CE</v>
          </cell>
          <cell r="C529" t="str">
            <v>125-PROFESSIONAL LEAVE - CE</v>
          </cell>
        </row>
        <row r="530">
          <cell r="A530">
            <v>126</v>
          </cell>
          <cell r="B530" t="str">
            <v>MILITARY LEAVE - CERT.</v>
          </cell>
          <cell r="C530" t="str">
            <v>126-MILITARY LEAVE - CERT.</v>
          </cell>
        </row>
        <row r="531">
          <cell r="A531">
            <v>127</v>
          </cell>
          <cell r="B531" t="str">
            <v>JURY DUTY - CERT.</v>
          </cell>
          <cell r="C531" t="str">
            <v>127-JURY DUTY - CERT.</v>
          </cell>
        </row>
        <row r="532">
          <cell r="A532">
            <v>129</v>
          </cell>
          <cell r="B532" t="str">
            <v>OTHER CERTIFIC LEAVE BE</v>
          </cell>
          <cell r="C532" t="str">
            <v>129-OTHER CERTIFIC LEAVE BE</v>
          </cell>
        </row>
        <row r="533">
          <cell r="A533">
            <v>130</v>
          </cell>
          <cell r="B533" t="str">
            <v>CERTIFICATED OTHER COMP</v>
          </cell>
          <cell r="C533" t="str">
            <v>130-CERTIFICATED OTHER COMP</v>
          </cell>
        </row>
        <row r="534">
          <cell r="A534">
            <v>131</v>
          </cell>
          <cell r="B534" t="str">
            <v>CALAMITY PAYMENTS - CER</v>
          </cell>
          <cell r="C534" t="str">
            <v>131-CALAMITY PAYMENTS - CER</v>
          </cell>
        </row>
        <row r="535">
          <cell r="A535">
            <v>132</v>
          </cell>
          <cell r="B535" t="str">
            <v>TERMINATION BENEFITS -</v>
          </cell>
          <cell r="C535" t="str">
            <v>132-TERMINATION BENEFITS -</v>
          </cell>
        </row>
        <row r="536">
          <cell r="A536">
            <v>139</v>
          </cell>
          <cell r="B536" t="str">
            <v>OTHER CERFITICATED COMP</v>
          </cell>
          <cell r="C536" t="str">
            <v>139-OTHER CERFITICATED COMP</v>
          </cell>
        </row>
        <row r="537">
          <cell r="A537">
            <v>140</v>
          </cell>
          <cell r="B537" t="str">
            <v>NONCERTIFICATED SALARIE</v>
          </cell>
          <cell r="C537" t="str">
            <v>140-NONCERTIFICATED SALARIE</v>
          </cell>
        </row>
        <row r="538">
          <cell r="A538">
            <v>141</v>
          </cell>
          <cell r="B538" t="str">
            <v>REGULAR - NONCERT.</v>
          </cell>
          <cell r="C538" t="str">
            <v>141-REGULAR - NONCERT.</v>
          </cell>
        </row>
        <row r="539">
          <cell r="A539">
            <v>142</v>
          </cell>
          <cell r="B539" t="str">
            <v>TEMPORARY - NONCERT.</v>
          </cell>
          <cell r="C539" t="str">
            <v>142-TEMPORARY - NONCERT.</v>
          </cell>
        </row>
        <row r="540">
          <cell r="A540">
            <v>143</v>
          </cell>
          <cell r="B540" t="str">
            <v>SUPPLEMENTAL - NONCERT.</v>
          </cell>
          <cell r="C540" t="str">
            <v>143-SUPPLEMENTAL - NONCERT.</v>
          </cell>
        </row>
        <row r="541">
          <cell r="A541">
            <v>144</v>
          </cell>
          <cell r="B541" t="str">
            <v>OVERTIME - NONCERT.</v>
          </cell>
          <cell r="C541" t="str">
            <v>144-OVERTIME - NONCERT.</v>
          </cell>
        </row>
        <row r="542">
          <cell r="A542">
            <v>145</v>
          </cell>
          <cell r="B542" t="str">
            <v>REGULAR, NONCONTRIB. -</v>
          </cell>
          <cell r="C542" t="str">
            <v>145-REGULAR, NONCONTRIB. -</v>
          </cell>
        </row>
        <row r="543">
          <cell r="A543">
            <v>146</v>
          </cell>
          <cell r="B543" t="str">
            <v>TEMPORARY, NONCONTRIB.-</v>
          </cell>
          <cell r="C543" t="str">
            <v>146-TEMPORARY, NONCONTRIB.-</v>
          </cell>
        </row>
        <row r="544">
          <cell r="A544">
            <v>147</v>
          </cell>
          <cell r="B544" t="str">
            <v>SUPPLEMENTAL, NONCONTRI</v>
          </cell>
          <cell r="C544" t="str">
            <v>147-SUPPLEMENTAL, NONCONTRI</v>
          </cell>
        </row>
        <row r="545">
          <cell r="A545">
            <v>148</v>
          </cell>
          <cell r="B545" t="str">
            <v>OVERTIME, NONCONTRIB,-N</v>
          </cell>
          <cell r="C545" t="str">
            <v>148-OVERTIME, NONCONTRIB,-N</v>
          </cell>
        </row>
        <row r="546">
          <cell r="A546">
            <v>149</v>
          </cell>
          <cell r="B546" t="str">
            <v>OTHER NONCERTIFICATED S</v>
          </cell>
          <cell r="C546" t="str">
            <v>149-OTHER NONCERTIFICATED S</v>
          </cell>
        </row>
        <row r="547">
          <cell r="A547">
            <v>150</v>
          </cell>
          <cell r="B547" t="str">
            <v>NONCERTIFICATED LEAVE B</v>
          </cell>
          <cell r="C547" t="str">
            <v>150-NONCERTIFICATED LEAVE B</v>
          </cell>
        </row>
        <row r="548">
          <cell r="A548">
            <v>151</v>
          </cell>
          <cell r="B548" t="str">
            <v>SICK LEAVE - NONCERT.</v>
          </cell>
          <cell r="C548" t="str">
            <v>151-SICK LEAVE - NONCERT.</v>
          </cell>
        </row>
        <row r="549">
          <cell r="A549">
            <v>152</v>
          </cell>
          <cell r="B549" t="str">
            <v>PERSONAL LEAVE - NONCER</v>
          </cell>
          <cell r="C549" t="str">
            <v>152-PERSONAL LEAVE - NONCER</v>
          </cell>
        </row>
        <row r="550">
          <cell r="A550">
            <v>153</v>
          </cell>
          <cell r="B550" t="str">
            <v>VACATION LEAVE - NONCER</v>
          </cell>
          <cell r="C550" t="str">
            <v>153-VACATION LEAVE - NONCER</v>
          </cell>
        </row>
        <row r="551">
          <cell r="A551">
            <v>154</v>
          </cell>
          <cell r="B551" t="str">
            <v>HOLIDAYS - NONCERT.</v>
          </cell>
          <cell r="C551" t="str">
            <v>154-HOLIDAYS - NONCERT.</v>
          </cell>
        </row>
        <row r="552">
          <cell r="A552">
            <v>155</v>
          </cell>
          <cell r="B552" t="str">
            <v>PROFESSIONAL LEAVE - NO</v>
          </cell>
          <cell r="C552" t="str">
            <v>155-PROFESSIONAL LEAVE - NO</v>
          </cell>
        </row>
        <row r="553">
          <cell r="A553">
            <v>156</v>
          </cell>
          <cell r="B553" t="str">
            <v>MILITARY LEAVE - NONCER</v>
          </cell>
          <cell r="C553" t="str">
            <v>156-MILITARY LEAVE - NONCER</v>
          </cell>
        </row>
        <row r="554">
          <cell r="A554">
            <v>157</v>
          </cell>
          <cell r="B554" t="str">
            <v>JURY DUTY - NONCERT.</v>
          </cell>
          <cell r="C554" t="str">
            <v>157-JURY DUTY - NONCERT.</v>
          </cell>
        </row>
        <row r="555">
          <cell r="A555">
            <v>159</v>
          </cell>
          <cell r="B555" t="str">
            <v>OTHER NONCERT. LEAVE BE</v>
          </cell>
          <cell r="C555" t="str">
            <v>159-OTHER NONCERT. LEAVE BE</v>
          </cell>
        </row>
        <row r="556">
          <cell r="A556">
            <v>160</v>
          </cell>
          <cell r="B556" t="str">
            <v>NONCERTIFICATED OTHER C</v>
          </cell>
          <cell r="C556" t="str">
            <v>160-NONCERTIFICATED OTHER C</v>
          </cell>
        </row>
        <row r="557">
          <cell r="A557">
            <v>161</v>
          </cell>
          <cell r="B557" t="str">
            <v>CALAMITY PAYMENT - NONC</v>
          </cell>
          <cell r="C557" t="str">
            <v>161-CALAMITY PAYMENT - NONC</v>
          </cell>
        </row>
        <row r="558">
          <cell r="A558">
            <v>162</v>
          </cell>
          <cell r="B558" t="str">
            <v>TERMINATION BENEFITS -</v>
          </cell>
          <cell r="C558" t="str">
            <v>162-TERMINATION BENEFITS -</v>
          </cell>
        </row>
        <row r="559">
          <cell r="A559">
            <v>169</v>
          </cell>
          <cell r="B559" t="str">
            <v>OTHER NONCERT. COMPENSA</v>
          </cell>
          <cell r="C559" t="str">
            <v>169-OTHER NONCERT. COMPENSA</v>
          </cell>
        </row>
        <row r="560">
          <cell r="A560">
            <v>170</v>
          </cell>
          <cell r="B560" t="str">
            <v>OTHER WAGES &amp; SALARIES</v>
          </cell>
          <cell r="C560" t="str">
            <v>170-OTHER WAGES &amp; SALARIES</v>
          </cell>
        </row>
        <row r="561">
          <cell r="A561">
            <v>171</v>
          </cell>
          <cell r="B561" t="str">
            <v>COMPENSATION OF BD. MEM</v>
          </cell>
          <cell r="C561" t="str">
            <v>171-COMPENSATION OF BD. MEM</v>
          </cell>
        </row>
        <row r="562">
          <cell r="A562">
            <v>172</v>
          </cell>
          <cell r="B562" t="str">
            <v>STUDENT WORKERS</v>
          </cell>
          <cell r="C562" t="str">
            <v>172-STUDENT WORKERS</v>
          </cell>
        </row>
        <row r="563">
          <cell r="A563">
            <v>179</v>
          </cell>
          <cell r="B563" t="str">
            <v>OTHER EMPLOYEES</v>
          </cell>
          <cell r="C563" t="str">
            <v>179-OTHER EMPLOYEES</v>
          </cell>
        </row>
        <row r="564">
          <cell r="A564">
            <v>190</v>
          </cell>
          <cell r="B564" t="str">
            <v>OTHER PERSONAL SERVICES</v>
          </cell>
          <cell r="C564" t="str">
            <v>190-OTHER PERSONAL SERVICES</v>
          </cell>
        </row>
        <row r="565">
          <cell r="A565">
            <v>200</v>
          </cell>
          <cell r="B565" t="str">
            <v>EMPLOYEES RETIRE. &amp; INS</v>
          </cell>
          <cell r="C565" t="str">
            <v>200-EMPLOYEES RETIRE. &amp; INS</v>
          </cell>
        </row>
        <row r="566">
          <cell r="A566">
            <v>210</v>
          </cell>
          <cell r="B566" t="str">
            <v>RETIREMENT - CERTIFICAT</v>
          </cell>
          <cell r="C566" t="str">
            <v>210-RETIREMENT - CERTIFICAT</v>
          </cell>
        </row>
        <row r="567">
          <cell r="A567">
            <v>211</v>
          </cell>
          <cell r="B567" t="str">
            <v>STRS EMPLOYER'S SHARE</v>
          </cell>
          <cell r="C567" t="str">
            <v>211-STRS EMPLOYER'S SHARE</v>
          </cell>
        </row>
        <row r="568">
          <cell r="A568">
            <v>212</v>
          </cell>
          <cell r="B568" t="str">
            <v>STRS EMPLOYER'S "PICK-U</v>
          </cell>
          <cell r="C568" t="str">
            <v>212-STRS EMPLOYER'S "PICK-U</v>
          </cell>
        </row>
        <row r="569">
          <cell r="A569">
            <v>213</v>
          </cell>
          <cell r="B569" t="str">
            <v>SOCIAL SECURITY-CERT.</v>
          </cell>
          <cell r="C569" t="str">
            <v>213-SOCIAL SECURITY-CERT.</v>
          </cell>
        </row>
        <row r="570">
          <cell r="A570">
            <v>214</v>
          </cell>
          <cell r="B570" t="str">
            <v>EARLY RETIREMENT BENEFI</v>
          </cell>
          <cell r="C570" t="str">
            <v>214-EARLY RETIREMENT BENEFI</v>
          </cell>
        </row>
        <row r="571">
          <cell r="A571">
            <v>219</v>
          </cell>
          <cell r="B571" t="str">
            <v>OTHER CERTIFICATED RETI</v>
          </cell>
          <cell r="C571" t="str">
            <v>219-OTHER CERTIFICATED RETI</v>
          </cell>
        </row>
        <row r="572">
          <cell r="A572">
            <v>220</v>
          </cell>
          <cell r="B572" t="str">
            <v>RETIREMENT - NONCERTIFI</v>
          </cell>
          <cell r="C572" t="str">
            <v>220-RETIREMENT - NONCERTIFI</v>
          </cell>
        </row>
        <row r="573">
          <cell r="A573">
            <v>221</v>
          </cell>
          <cell r="B573" t="str">
            <v>SERS EMPLOYERS SHARE</v>
          </cell>
          <cell r="C573" t="str">
            <v>221-SERS EMPLOYERS SHARE</v>
          </cell>
        </row>
        <row r="574">
          <cell r="A574">
            <v>222</v>
          </cell>
          <cell r="B574" t="str">
            <v>SERS EMPLOYER "PICK-UP"</v>
          </cell>
          <cell r="C574" t="str">
            <v>222-SERS EMPLOYER "PICK-UP"</v>
          </cell>
        </row>
        <row r="575">
          <cell r="A575">
            <v>223</v>
          </cell>
          <cell r="B575" t="str">
            <v>SOCIAL SECURITY-NONCERT</v>
          </cell>
          <cell r="C575" t="str">
            <v>223-SOCIAL SECURITY-NONCERT</v>
          </cell>
        </row>
        <row r="576">
          <cell r="A576">
            <v>224</v>
          </cell>
          <cell r="B576" t="str">
            <v>EARLY RETIREMENT BENEFI</v>
          </cell>
          <cell r="C576" t="str">
            <v>224-EARLY RETIREMENT BENEFI</v>
          </cell>
        </row>
        <row r="577">
          <cell r="A577">
            <v>229</v>
          </cell>
          <cell r="B577" t="str">
            <v>OTHER NONCERTIFICATED R</v>
          </cell>
          <cell r="C577" t="str">
            <v>229-OTHER NONCERTIFICATED R</v>
          </cell>
        </row>
        <row r="578">
          <cell r="A578">
            <v>230</v>
          </cell>
          <cell r="B578" t="str">
            <v>EMPLOYEE REIMBURS/OTHER</v>
          </cell>
          <cell r="C578" t="str">
            <v>230-EMPLOYEE REIMBURS/OTHER</v>
          </cell>
        </row>
        <row r="579">
          <cell r="A579">
            <v>231</v>
          </cell>
          <cell r="B579" t="str">
            <v>TUITION REIMBURSEMENTS</v>
          </cell>
          <cell r="C579" t="str">
            <v>231-TUITION REIMBURSEMENTS</v>
          </cell>
        </row>
        <row r="580">
          <cell r="A580">
            <v>232</v>
          </cell>
          <cell r="B580" t="str">
            <v>UNIFORM/TOOLS &amp; EQUIP R</v>
          </cell>
          <cell r="C580" t="str">
            <v>232-UNIFORM/TOOLS &amp; EQUIP R</v>
          </cell>
        </row>
        <row r="581">
          <cell r="A581">
            <v>233</v>
          </cell>
          <cell r="B581" t="str">
            <v>MEETING EXPENSE</v>
          </cell>
          <cell r="C581" t="str">
            <v>233-MEETING EXPENSE</v>
          </cell>
        </row>
        <row r="582">
          <cell r="A582">
            <v>234</v>
          </cell>
          <cell r="B582" t="str">
            <v>AWARDS</v>
          </cell>
          <cell r="C582" t="str">
            <v>234-AWARDS</v>
          </cell>
        </row>
        <row r="583">
          <cell r="A583">
            <v>239</v>
          </cell>
          <cell r="B583" t="str">
            <v>OTHER REIMBURSE &amp; FRING</v>
          </cell>
          <cell r="C583" t="str">
            <v>239-OTHER REIMBURSE &amp; FRING</v>
          </cell>
        </row>
        <row r="584">
          <cell r="A584">
            <v>240</v>
          </cell>
          <cell r="B584" t="str">
            <v>INSURANCE BENEFITS - CE</v>
          </cell>
          <cell r="C584" t="str">
            <v>240-INSURANCE BENEFITS - CE</v>
          </cell>
        </row>
        <row r="585">
          <cell r="A585">
            <v>241</v>
          </cell>
          <cell r="B585" t="str">
            <v>MEDICAL/HOSPITALIZATION</v>
          </cell>
          <cell r="C585" t="str">
            <v>241-MEDICAL/HOSPITALIZATION</v>
          </cell>
        </row>
        <row r="586">
          <cell r="A586">
            <v>242</v>
          </cell>
          <cell r="B586" t="str">
            <v>LIFE - CERT.</v>
          </cell>
          <cell r="C586" t="str">
            <v>242-LIFE - CERT.</v>
          </cell>
        </row>
        <row r="587">
          <cell r="A587">
            <v>243</v>
          </cell>
          <cell r="B587" t="str">
            <v>DENTAL - CERT.</v>
          </cell>
          <cell r="C587" t="str">
            <v>243-DENTAL - CERT.</v>
          </cell>
        </row>
        <row r="588">
          <cell r="A588">
            <v>244</v>
          </cell>
          <cell r="B588" t="str">
            <v>VISION - CERT.</v>
          </cell>
          <cell r="C588" t="str">
            <v>244-VISION - CERT.</v>
          </cell>
        </row>
        <row r="589">
          <cell r="A589">
            <v>249</v>
          </cell>
          <cell r="B589" t="str">
            <v>OTHER INSURANCE BENS -</v>
          </cell>
          <cell r="C589" t="str">
            <v>249-OTHER INSURANCE BENS -</v>
          </cell>
        </row>
        <row r="590">
          <cell r="A590">
            <v>250</v>
          </cell>
          <cell r="B590" t="str">
            <v>INSURANCE BENEFITS NONC</v>
          </cell>
          <cell r="C590" t="str">
            <v>250-INSURANCE BENEFITS NONC</v>
          </cell>
        </row>
        <row r="591">
          <cell r="A591">
            <v>251</v>
          </cell>
          <cell r="B591" t="str">
            <v>MEDICAL/HOSPITALIZATION</v>
          </cell>
          <cell r="C591" t="str">
            <v>251-MEDICAL/HOSPITALIZATION</v>
          </cell>
        </row>
        <row r="592">
          <cell r="A592">
            <v>252</v>
          </cell>
          <cell r="B592" t="str">
            <v>LIFE - NONCERT.</v>
          </cell>
          <cell r="C592" t="str">
            <v>252-LIFE - NONCERT.</v>
          </cell>
        </row>
        <row r="593">
          <cell r="A593">
            <v>253</v>
          </cell>
          <cell r="B593" t="str">
            <v>DENTAL - NONCERT.</v>
          </cell>
          <cell r="C593" t="str">
            <v>253-DENTAL - NONCERT.</v>
          </cell>
        </row>
        <row r="594">
          <cell r="A594">
            <v>254</v>
          </cell>
          <cell r="B594" t="str">
            <v>VISION - NONCERT.</v>
          </cell>
          <cell r="C594" t="str">
            <v>254-VISION - NONCERT.</v>
          </cell>
        </row>
        <row r="595">
          <cell r="A595">
            <v>259</v>
          </cell>
          <cell r="B595" t="str">
            <v>OTHER INSURANCE BEN - N</v>
          </cell>
          <cell r="C595" t="str">
            <v>259-OTHER INSURANCE BEN - N</v>
          </cell>
        </row>
        <row r="596">
          <cell r="A596">
            <v>260</v>
          </cell>
          <cell r="B596" t="str">
            <v>INSURANCE - WRKRS COMP/</v>
          </cell>
          <cell r="C596" t="str">
            <v>260-INSURANCE - WRKRS COMP/</v>
          </cell>
        </row>
        <row r="597">
          <cell r="A597">
            <v>261</v>
          </cell>
          <cell r="B597" t="str">
            <v>WORKER'S COMP - CERT.</v>
          </cell>
          <cell r="C597" t="str">
            <v>261-WORKER'S COMP - CERT.</v>
          </cell>
        </row>
        <row r="598">
          <cell r="A598">
            <v>262</v>
          </cell>
          <cell r="B598" t="str">
            <v>WORKER'S COMP - NONCERT</v>
          </cell>
          <cell r="C598" t="str">
            <v>262-WORKER'S COMP - NONCERT</v>
          </cell>
        </row>
        <row r="599">
          <cell r="A599">
            <v>270</v>
          </cell>
          <cell r="B599" t="str">
            <v>DEFERRED COMPENSATION</v>
          </cell>
          <cell r="C599" t="str">
            <v>270-DEFERRED COMPENSATION</v>
          </cell>
        </row>
        <row r="600">
          <cell r="A600">
            <v>271</v>
          </cell>
          <cell r="B600" t="str">
            <v>DEFERRED COMP - CERTIFI</v>
          </cell>
          <cell r="C600" t="str">
            <v>271-DEFERRED COMP - CERTIFI</v>
          </cell>
        </row>
        <row r="601">
          <cell r="A601">
            <v>272</v>
          </cell>
          <cell r="B601" t="str">
            <v>DEFERRED COMP - NONCERT</v>
          </cell>
          <cell r="C601" t="str">
            <v>272-DEFERRED COMP - NONCERT</v>
          </cell>
        </row>
        <row r="602">
          <cell r="A602">
            <v>273</v>
          </cell>
          <cell r="B602" t="str">
            <v>ANNUITIES - CERTIFICATE</v>
          </cell>
          <cell r="C602" t="str">
            <v>273-ANNUITIES - CERTIFICATE</v>
          </cell>
        </row>
        <row r="603">
          <cell r="A603">
            <v>274</v>
          </cell>
          <cell r="B603" t="str">
            <v>ANNUITIES - NONCERTIFIC</v>
          </cell>
          <cell r="C603" t="str">
            <v>274-ANNUITIES - NONCERTIFIC</v>
          </cell>
        </row>
        <row r="604">
          <cell r="A604">
            <v>279</v>
          </cell>
          <cell r="B604" t="str">
            <v>OTHER DEFERRED COMPENSA</v>
          </cell>
          <cell r="C604" t="str">
            <v>279-OTHER DEFERRED COMPENSA</v>
          </cell>
        </row>
        <row r="605">
          <cell r="A605">
            <v>280</v>
          </cell>
          <cell r="B605" t="str">
            <v>INSURANCE - UNEMPLOYMEN</v>
          </cell>
          <cell r="C605" t="str">
            <v>280-INSURANCE - UNEMPLOYMEN</v>
          </cell>
        </row>
        <row r="606">
          <cell r="A606">
            <v>281</v>
          </cell>
          <cell r="B606" t="str">
            <v>UNEMPLOYMENT COMP. - CE</v>
          </cell>
          <cell r="C606" t="str">
            <v>281-UNEMPLOYMENT COMP. - CE</v>
          </cell>
        </row>
        <row r="607">
          <cell r="A607">
            <v>282</v>
          </cell>
          <cell r="B607" t="str">
            <v>UNEMPLOYMENT COMP. - NO</v>
          </cell>
          <cell r="C607" t="str">
            <v>282-UNEMPLOYMENT COMP. - NO</v>
          </cell>
        </row>
        <row r="608">
          <cell r="A608">
            <v>290</v>
          </cell>
          <cell r="B608" t="str">
            <v>OTHER EMPL'S RETIRE &amp; I</v>
          </cell>
          <cell r="C608" t="str">
            <v>290-OTHER EMPL'S RETIRE &amp; I</v>
          </cell>
        </row>
        <row r="609">
          <cell r="A609">
            <v>291</v>
          </cell>
          <cell r="B609" t="str">
            <v>OTHER RETIRE/INSURANCE</v>
          </cell>
          <cell r="C609" t="str">
            <v>291-OTHER RETIRE/INSURANCE</v>
          </cell>
        </row>
        <row r="610">
          <cell r="A610">
            <v>292</v>
          </cell>
          <cell r="B610" t="str">
            <v>OTHER RETIRE/INSURANCE-</v>
          </cell>
          <cell r="C610" t="str">
            <v>292-OTHER RETIRE/INSURANCE-</v>
          </cell>
        </row>
        <row r="611">
          <cell r="A611">
            <v>400</v>
          </cell>
          <cell r="B611" t="str">
            <v>PURCHASED SERVICES</v>
          </cell>
          <cell r="C611" t="str">
            <v>400-PURCHASED SERVICES</v>
          </cell>
        </row>
        <row r="612">
          <cell r="A612">
            <v>410</v>
          </cell>
          <cell r="B612" t="str">
            <v>PROFESSIONAL &amp; TECHNICA</v>
          </cell>
          <cell r="C612" t="str">
            <v>410-PROFESSIONAL &amp; TECHNICA</v>
          </cell>
        </row>
        <row r="613">
          <cell r="A613">
            <v>411</v>
          </cell>
          <cell r="B613" t="str">
            <v>INSTRUCTION SERVICES</v>
          </cell>
          <cell r="C613" t="str">
            <v>411-INSTRUCTION SERVICES</v>
          </cell>
        </row>
        <row r="614">
          <cell r="A614">
            <v>412</v>
          </cell>
          <cell r="B614" t="str">
            <v>INSTRUCTIONAL IMPROVEME</v>
          </cell>
          <cell r="C614" t="str">
            <v>412-INSTRUCTIONAL IMPROVEME</v>
          </cell>
        </row>
        <row r="615">
          <cell r="A615">
            <v>413</v>
          </cell>
          <cell r="B615" t="str">
            <v>HEALTH SERVICES</v>
          </cell>
          <cell r="C615" t="str">
            <v>413-HEALTH SERVICES</v>
          </cell>
        </row>
        <row r="616">
          <cell r="A616">
            <v>414</v>
          </cell>
          <cell r="B616" t="str">
            <v>STAFF SERVICES</v>
          </cell>
          <cell r="C616" t="str">
            <v>414-STAFF SERVICES</v>
          </cell>
        </row>
        <row r="617">
          <cell r="A617">
            <v>415</v>
          </cell>
          <cell r="B617" t="str">
            <v>MANAGEMENT SERVICES</v>
          </cell>
          <cell r="C617" t="str">
            <v>415-MANAGEMENT SERVICES</v>
          </cell>
        </row>
        <row r="618">
          <cell r="A618">
            <v>416</v>
          </cell>
          <cell r="B618" t="str">
            <v>DATA PROCESSING SERVICE</v>
          </cell>
          <cell r="C618" t="str">
            <v>416-DATA PROCESSING SERVICE</v>
          </cell>
        </row>
        <row r="619">
          <cell r="A619">
            <v>417</v>
          </cell>
          <cell r="B619" t="str">
            <v>STATISTICAL SERVICES</v>
          </cell>
          <cell r="C619" t="str">
            <v>417-STATISTICAL SERVICES</v>
          </cell>
        </row>
        <row r="620">
          <cell r="A620">
            <v>418</v>
          </cell>
          <cell r="B620" t="str">
            <v>PROFESSIONAL/LEGAL SERV</v>
          </cell>
          <cell r="C620" t="str">
            <v>418-PROFESSIONAL/LEGAL SERV</v>
          </cell>
        </row>
        <row r="621">
          <cell r="A621">
            <v>419</v>
          </cell>
          <cell r="B621" t="str">
            <v>OTHER PROFESSIONAL &amp; TE</v>
          </cell>
          <cell r="C621" t="str">
            <v>419-OTHER PROFESSIONAL &amp; TE</v>
          </cell>
        </row>
        <row r="622">
          <cell r="A622">
            <v>420</v>
          </cell>
          <cell r="B622" t="str">
            <v>PROPERTY SERVICES</v>
          </cell>
          <cell r="C622" t="str">
            <v>420-PROPERTY SERVICES</v>
          </cell>
        </row>
        <row r="623">
          <cell r="A623">
            <v>422</v>
          </cell>
          <cell r="B623" t="str">
            <v>GARBAGE REMOVAL &amp; CLEAN</v>
          </cell>
          <cell r="C623" t="str">
            <v>422-GARBAGE REMOVAL &amp; CLEAN</v>
          </cell>
        </row>
        <row r="624">
          <cell r="A624">
            <v>423</v>
          </cell>
          <cell r="B624" t="str">
            <v>REPAIRS &amp; MAINTENANCE S</v>
          </cell>
          <cell r="C624" t="str">
            <v>423-REPAIRS &amp; MAINTENANCE S</v>
          </cell>
        </row>
        <row r="625">
          <cell r="A625">
            <v>424</v>
          </cell>
          <cell r="B625" t="str">
            <v>PROPERTY INSURANCE</v>
          </cell>
          <cell r="C625" t="str">
            <v>424-PROPERTY INSURANCE</v>
          </cell>
        </row>
        <row r="626">
          <cell r="A626">
            <v>425</v>
          </cell>
          <cell r="B626" t="str">
            <v>RENTALS</v>
          </cell>
          <cell r="C626" t="str">
            <v>425-RENTALS</v>
          </cell>
        </row>
        <row r="627">
          <cell r="A627">
            <v>426</v>
          </cell>
          <cell r="B627" t="str">
            <v>LEASE PURCHASE AGREEMEN</v>
          </cell>
          <cell r="C627" t="str">
            <v>426-LEASE PURCHASE AGREEMEN</v>
          </cell>
        </row>
        <row r="628">
          <cell r="A628">
            <v>429</v>
          </cell>
          <cell r="B628" t="str">
            <v>OTHER PROPERTY SERVICES</v>
          </cell>
          <cell r="C628" t="str">
            <v>429-OTHER PROPERTY SERVICES</v>
          </cell>
        </row>
        <row r="629">
          <cell r="A629">
            <v>430</v>
          </cell>
          <cell r="B629" t="str">
            <v>TRAVEL MILEAGE/MEETING</v>
          </cell>
          <cell r="C629" t="str">
            <v>430-TRAVEL MILEAGE/MEETING</v>
          </cell>
        </row>
        <row r="630">
          <cell r="A630">
            <v>431</v>
          </cell>
          <cell r="B630" t="str">
            <v>CERTIFICATED TRAVEL</v>
          </cell>
          <cell r="C630" t="str">
            <v>431-CERTIFICATED TRAVEL</v>
          </cell>
        </row>
        <row r="631">
          <cell r="A631">
            <v>432</v>
          </cell>
          <cell r="B631" t="str">
            <v>CERTIFICATED MEETING EX</v>
          </cell>
          <cell r="C631" t="str">
            <v>432-CERTIFICATED MEETING EX</v>
          </cell>
        </row>
        <row r="632">
          <cell r="A632">
            <v>433</v>
          </cell>
          <cell r="B632" t="str">
            <v>NONCERTIFICATED TRAVEL</v>
          </cell>
          <cell r="C632" t="str">
            <v>433-NONCERTIFICATED TRAVEL</v>
          </cell>
        </row>
        <row r="633">
          <cell r="A633">
            <v>434</v>
          </cell>
          <cell r="B633" t="str">
            <v>NONCERTIFICATED MEETING</v>
          </cell>
          <cell r="C633" t="str">
            <v>434-NONCERTIFICATED MEETING</v>
          </cell>
        </row>
        <row r="634">
          <cell r="A634">
            <v>439</v>
          </cell>
          <cell r="B634" t="str">
            <v>OTHER TRAVEL/MEETING EX</v>
          </cell>
          <cell r="C634" t="str">
            <v>439-OTHER TRAVEL/MEETING EX</v>
          </cell>
        </row>
        <row r="635">
          <cell r="A635">
            <v>440</v>
          </cell>
          <cell r="B635" t="str">
            <v>COMMUNICATIONS</v>
          </cell>
          <cell r="C635" t="str">
            <v>440-COMMUNICATIONS</v>
          </cell>
        </row>
        <row r="636">
          <cell r="A636">
            <v>441</v>
          </cell>
          <cell r="B636" t="str">
            <v>TELEPHONE SERVICE</v>
          </cell>
          <cell r="C636" t="str">
            <v>441-TELEPHONE SERVICE</v>
          </cell>
        </row>
        <row r="637">
          <cell r="A637">
            <v>442</v>
          </cell>
          <cell r="B637" t="str">
            <v>TELEGRAPH SERVICE</v>
          </cell>
          <cell r="C637" t="str">
            <v>442-TELEGRAPH SERVICE</v>
          </cell>
        </row>
        <row r="638">
          <cell r="A638">
            <v>443</v>
          </cell>
          <cell r="B638" t="str">
            <v>POSTAGE</v>
          </cell>
          <cell r="C638" t="str">
            <v>443-POSTAGE</v>
          </cell>
        </row>
        <row r="639">
          <cell r="A639">
            <v>444</v>
          </cell>
          <cell r="B639" t="str">
            <v>POSTAGE MACHINE RENTAL</v>
          </cell>
          <cell r="C639" t="str">
            <v>444-POSTAGE MACHINE RENTAL</v>
          </cell>
        </row>
        <row r="640">
          <cell r="A640">
            <v>445</v>
          </cell>
          <cell r="B640" t="str">
            <v>MAIL/MESSENGER SERVICE</v>
          </cell>
          <cell r="C640" t="str">
            <v>445-MAIL/MESSENGER SERVICE</v>
          </cell>
        </row>
        <row r="641">
          <cell r="A641">
            <v>446</v>
          </cell>
          <cell r="B641" t="str">
            <v>ADVERTISING</v>
          </cell>
          <cell r="C641" t="str">
            <v>446-ADVERTISING</v>
          </cell>
        </row>
        <row r="642">
          <cell r="A642">
            <v>447</v>
          </cell>
          <cell r="B642" t="str">
            <v>INTERNET ACCESS SERVICE</v>
          </cell>
          <cell r="C642" t="str">
            <v>447-INTERNET ACCESS SERVICE</v>
          </cell>
        </row>
        <row r="643">
          <cell r="A643">
            <v>449</v>
          </cell>
          <cell r="B643" t="str">
            <v>OTHER COMMUNICATIONS SE</v>
          </cell>
          <cell r="C643" t="str">
            <v>449-OTHER COMMUNICATIONS SE</v>
          </cell>
        </row>
        <row r="644">
          <cell r="A644">
            <v>450</v>
          </cell>
          <cell r="B644" t="str">
            <v>UTILITIES SERVICES</v>
          </cell>
          <cell r="C644" t="str">
            <v>450-UTILITIES SERVICES</v>
          </cell>
        </row>
        <row r="645">
          <cell r="A645">
            <v>451</v>
          </cell>
          <cell r="B645" t="str">
            <v>ELECTRICITY</v>
          </cell>
          <cell r="C645" t="str">
            <v>451-ELECTRICITY</v>
          </cell>
        </row>
        <row r="646">
          <cell r="A646">
            <v>452</v>
          </cell>
          <cell r="B646" t="str">
            <v>WATER AND SEWAGE</v>
          </cell>
          <cell r="C646" t="str">
            <v>452-WATER AND SEWAGE</v>
          </cell>
        </row>
        <row r="647">
          <cell r="A647">
            <v>453</v>
          </cell>
          <cell r="B647" t="str">
            <v>GAS</v>
          </cell>
          <cell r="C647" t="str">
            <v>453-GAS</v>
          </cell>
        </row>
        <row r="648">
          <cell r="A648">
            <v>454</v>
          </cell>
          <cell r="B648" t="str">
            <v>COAL</v>
          </cell>
          <cell r="C648" t="str">
            <v>454-COAL</v>
          </cell>
        </row>
        <row r="649">
          <cell r="A649">
            <v>455</v>
          </cell>
          <cell r="B649" t="str">
            <v>OIL</v>
          </cell>
          <cell r="C649" t="str">
            <v>455-OIL</v>
          </cell>
        </row>
        <row r="650">
          <cell r="A650">
            <v>459</v>
          </cell>
          <cell r="B650" t="str">
            <v>OTHER UTILITIES SERVICE</v>
          </cell>
          <cell r="C650" t="str">
            <v>459-OTHER UTILITIES SERVICE</v>
          </cell>
        </row>
        <row r="651">
          <cell r="A651">
            <v>460</v>
          </cell>
          <cell r="B651" t="str">
            <v>CONTRACTED CRAFT/TRADE</v>
          </cell>
          <cell r="C651" t="str">
            <v>460-CONTRACTED CRAFT/TRADE</v>
          </cell>
        </row>
        <row r="652">
          <cell r="A652">
            <v>461</v>
          </cell>
          <cell r="B652" t="str">
            <v>PRINTING AND BINDING</v>
          </cell>
          <cell r="C652" t="str">
            <v>461-PRINTING AND BINDING</v>
          </cell>
        </row>
        <row r="653">
          <cell r="A653">
            <v>462</v>
          </cell>
          <cell r="B653" t="str">
            <v>CONTRACTED FOOD SERVICE</v>
          </cell>
          <cell r="C653" t="str">
            <v>462-CONTRACTED FOOD SERVICE</v>
          </cell>
        </row>
        <row r="654">
          <cell r="A654">
            <v>463</v>
          </cell>
          <cell r="B654" t="str">
            <v>WORK-STUDY PROGRAM</v>
          </cell>
          <cell r="C654" t="str">
            <v>463-WORK-STUDY PROGRAM</v>
          </cell>
        </row>
        <row r="655">
          <cell r="A655">
            <v>469</v>
          </cell>
          <cell r="B655" t="str">
            <v>OTHER CRAFT &amp; TRADE SER</v>
          </cell>
          <cell r="C655" t="str">
            <v>469-OTHER CRAFT &amp; TRADE SER</v>
          </cell>
        </row>
        <row r="656">
          <cell r="A656">
            <v>470</v>
          </cell>
          <cell r="B656" t="str">
            <v>TUITION</v>
          </cell>
          <cell r="C656" t="str">
            <v>470-TUITION</v>
          </cell>
        </row>
        <row r="657">
          <cell r="A657">
            <v>471</v>
          </cell>
          <cell r="B657" t="str">
            <v>TUITION PD - DISTR IN-S</v>
          </cell>
          <cell r="C657" t="str">
            <v>471-TUITION PD - DISTR IN-S</v>
          </cell>
        </row>
        <row r="658">
          <cell r="A658">
            <v>472</v>
          </cell>
          <cell r="B658" t="str">
            <v>TUITION PD - DISTR OUT-</v>
          </cell>
          <cell r="C658" t="str">
            <v>472-TUITION PD - DISTR OUT-</v>
          </cell>
        </row>
        <row r="659">
          <cell r="A659">
            <v>473</v>
          </cell>
          <cell r="B659" t="str">
            <v>TUITION PD - PRIVATE SC</v>
          </cell>
          <cell r="C659" t="str">
            <v>473-TUITION PD - PRIVATE SC</v>
          </cell>
        </row>
        <row r="660">
          <cell r="A660">
            <v>474</v>
          </cell>
          <cell r="B660" t="str">
            <v>EXCESS COSTS</v>
          </cell>
          <cell r="C660" t="str">
            <v>474-EXCESS COSTS</v>
          </cell>
        </row>
        <row r="661">
          <cell r="A661">
            <v>475</v>
          </cell>
          <cell r="B661" t="str">
            <v>SPECIAL ED PAYMENTS</v>
          </cell>
          <cell r="C661" t="str">
            <v>475-SPECIAL ED PAYMENTS</v>
          </cell>
        </row>
        <row r="662">
          <cell r="A662">
            <v>476</v>
          </cell>
          <cell r="B662" t="str">
            <v>VOC ED COMPACT PAYMENTS</v>
          </cell>
          <cell r="C662" t="str">
            <v>476-VOC ED COMPACT PAYMENTS</v>
          </cell>
        </row>
        <row r="663">
          <cell r="A663">
            <v>477</v>
          </cell>
          <cell r="B663" t="str">
            <v>OPEN ENROLLMENT PAYMENT</v>
          </cell>
          <cell r="C663" t="str">
            <v>477-OPEN ENROLLMENT PAYMENT</v>
          </cell>
        </row>
        <row r="664">
          <cell r="A664">
            <v>478</v>
          </cell>
          <cell r="B664" t="str">
            <v>COMMUNITY SCHOOL PAYMEN</v>
          </cell>
          <cell r="C664" t="str">
            <v>478-COMMUNITY SCHOOL PAYMEN</v>
          </cell>
        </row>
        <row r="665">
          <cell r="A665">
            <v>479</v>
          </cell>
          <cell r="B665" t="str">
            <v>OTHER TUITION PAYMENTS</v>
          </cell>
          <cell r="C665" t="str">
            <v>479-OTHER TUITION PAYMENTS</v>
          </cell>
        </row>
        <row r="666">
          <cell r="A666">
            <v>480</v>
          </cell>
          <cell r="B666" t="str">
            <v>PUPIL TRANSPORTATION SE</v>
          </cell>
          <cell r="C666" t="str">
            <v>480-PUPIL TRANSPORTATION SE</v>
          </cell>
        </row>
        <row r="667">
          <cell r="A667">
            <v>481</v>
          </cell>
          <cell r="B667" t="str">
            <v>TRANS PURCHD DISTR IN-S</v>
          </cell>
          <cell r="C667" t="str">
            <v>481-TRANS PURCHD DISTR IN-S</v>
          </cell>
        </row>
        <row r="668">
          <cell r="A668">
            <v>482</v>
          </cell>
          <cell r="B668" t="str">
            <v>TRANS PURCHD DISTR OUT-</v>
          </cell>
          <cell r="C668" t="str">
            <v>482-TRANS PURCHD DISTR OUT-</v>
          </cell>
        </row>
        <row r="669">
          <cell r="A669">
            <v>483</v>
          </cell>
          <cell r="B669" t="str">
            <v>TRANS PURCHASED OTHER S</v>
          </cell>
          <cell r="C669" t="str">
            <v>483-TRANS PURCHASED OTHER S</v>
          </cell>
        </row>
        <row r="670">
          <cell r="A670">
            <v>484</v>
          </cell>
          <cell r="B670" t="str">
            <v>BRD/LODG PUPIL-LIEU OF</v>
          </cell>
          <cell r="C670" t="str">
            <v>484-BRD/LODG PUPIL-LIEU OF</v>
          </cell>
        </row>
        <row r="671">
          <cell r="A671">
            <v>485</v>
          </cell>
          <cell r="B671" t="str">
            <v>PURCHASED TRANSP.- ENRI</v>
          </cell>
          <cell r="C671" t="str">
            <v>485-PURCHASED TRANSP.- ENRI</v>
          </cell>
        </row>
        <row r="672">
          <cell r="A672">
            <v>486</v>
          </cell>
          <cell r="B672" t="str">
            <v>PURCHASED TRANSP.- EXTR</v>
          </cell>
          <cell r="C672" t="str">
            <v>486-PURCHASED TRANSP.- EXTR</v>
          </cell>
        </row>
        <row r="673">
          <cell r="A673">
            <v>489</v>
          </cell>
          <cell r="B673" t="str">
            <v>OTHER PUPIL TRANSPORTAT</v>
          </cell>
          <cell r="C673" t="str">
            <v>489-OTHER PUPIL TRANSPORTAT</v>
          </cell>
        </row>
        <row r="674">
          <cell r="A674">
            <v>490</v>
          </cell>
          <cell r="B674" t="str">
            <v>OTHER PURCHASED SERVICE</v>
          </cell>
          <cell r="C674" t="str">
            <v>490-OTHER PURCHASED SERVICE</v>
          </cell>
        </row>
        <row r="675">
          <cell r="A675">
            <v>491</v>
          </cell>
          <cell r="B675" t="str">
            <v>THIRD PARTY ADMINISTRAT</v>
          </cell>
          <cell r="C675" t="str">
            <v>491-THIRD PARTY ADMINISTRAT</v>
          </cell>
        </row>
        <row r="676">
          <cell r="A676">
            <v>492</v>
          </cell>
          <cell r="B676" t="str">
            <v>STOP-LOSS INSURANCE OR</v>
          </cell>
          <cell r="C676" t="str">
            <v>492-STOP-LOSS INSURANCE OR</v>
          </cell>
        </row>
        <row r="677">
          <cell r="A677">
            <v>499</v>
          </cell>
          <cell r="B677" t="str">
            <v>OTHER PURCHASED SERVICE</v>
          </cell>
          <cell r="C677" t="str">
            <v>499-OTHER PURCHASED SERVICE</v>
          </cell>
        </row>
        <row r="678">
          <cell r="A678">
            <v>500</v>
          </cell>
          <cell r="B678" t="str">
            <v>SUPPLIES AND MATERIALS</v>
          </cell>
          <cell r="C678" t="str">
            <v>500-SUPPLIES AND MATERIALS</v>
          </cell>
        </row>
        <row r="679">
          <cell r="A679">
            <v>510</v>
          </cell>
          <cell r="B679" t="str">
            <v>GENERAL SUPPLIES</v>
          </cell>
          <cell r="C679" t="str">
            <v>510-GENERAL SUPPLIES</v>
          </cell>
        </row>
        <row r="680">
          <cell r="A680">
            <v>511</v>
          </cell>
          <cell r="B680" t="str">
            <v>CLASSROOM SUPPLIES</v>
          </cell>
          <cell r="C680" t="str">
            <v>511-CLASSROOM SUPPLIES</v>
          </cell>
        </row>
        <row r="681">
          <cell r="A681">
            <v>512</v>
          </cell>
          <cell r="B681" t="str">
            <v>OFFICES SUPPLIES</v>
          </cell>
          <cell r="C681" t="str">
            <v>512-OFFICES SUPPLIES</v>
          </cell>
        </row>
        <row r="682">
          <cell r="A682">
            <v>514</v>
          </cell>
          <cell r="B682" t="str">
            <v>HEALTH &amp; HYGIENE SUPPLI</v>
          </cell>
          <cell r="C682" t="str">
            <v>514-HEALTH &amp; HYGIENE SUPPLI</v>
          </cell>
        </row>
        <row r="683">
          <cell r="A683">
            <v>515</v>
          </cell>
          <cell r="B683" t="str">
            <v>FARM SUPPLIES</v>
          </cell>
          <cell r="C683" t="str">
            <v>515-FARM SUPPLIES</v>
          </cell>
        </row>
        <row r="684">
          <cell r="A684">
            <v>516</v>
          </cell>
          <cell r="B684" t="str">
            <v>SOFTWARE MATERIALS</v>
          </cell>
          <cell r="C684" t="str">
            <v>516-SOFTWARE MATERIALS</v>
          </cell>
        </row>
        <row r="685">
          <cell r="A685">
            <v>517</v>
          </cell>
          <cell r="B685" t="str">
            <v>COMPUTER SUPPLIES</v>
          </cell>
          <cell r="C685" t="str">
            <v>517-COMPUTER SUPPLIES</v>
          </cell>
        </row>
        <row r="686">
          <cell r="A686">
            <v>519</v>
          </cell>
          <cell r="B686" t="str">
            <v>OTHER GENERAL SUPPLIES</v>
          </cell>
          <cell r="C686" t="str">
            <v>519-OTHER GENERAL SUPPLIES</v>
          </cell>
        </row>
        <row r="687">
          <cell r="A687">
            <v>520</v>
          </cell>
          <cell r="B687" t="str">
            <v>TEXTBOOKS</v>
          </cell>
          <cell r="C687" t="str">
            <v>520-TEXTBOOKS</v>
          </cell>
        </row>
        <row r="688">
          <cell r="A688">
            <v>521</v>
          </cell>
          <cell r="B688" t="str">
            <v>NEW TEXTBOOKS</v>
          </cell>
          <cell r="C688" t="str">
            <v>521-NEW TEXTBOOKS</v>
          </cell>
        </row>
        <row r="689">
          <cell r="A689">
            <v>522</v>
          </cell>
          <cell r="B689" t="str">
            <v>REPLACEMENT TEXTBOOKS</v>
          </cell>
          <cell r="C689" t="str">
            <v>522-REPLACEMENT TEXTBOOKS</v>
          </cell>
        </row>
        <row r="690">
          <cell r="A690">
            <v>523</v>
          </cell>
          <cell r="B690" t="str">
            <v>REBINDING TEXTBOOKS</v>
          </cell>
          <cell r="C690" t="str">
            <v>523-REBINDING TEXTBOOKS</v>
          </cell>
        </row>
        <row r="691">
          <cell r="A691">
            <v>524</v>
          </cell>
          <cell r="B691" t="str">
            <v>SUPPLEMENTAL TEXTBOOKS</v>
          </cell>
          <cell r="C691" t="str">
            <v>524-SUPPLEMENTAL TEXTBOOKS</v>
          </cell>
        </row>
        <row r="692">
          <cell r="A692">
            <v>525</v>
          </cell>
          <cell r="B692" t="str">
            <v>ELECTRONIC INSTRUCT. MA</v>
          </cell>
          <cell r="C692" t="str">
            <v>525-ELECTRONIC INSTRUCT. MA</v>
          </cell>
        </row>
        <row r="693">
          <cell r="A693">
            <v>529</v>
          </cell>
          <cell r="B693" t="str">
            <v>OTHER TEXTBOOKS</v>
          </cell>
          <cell r="C693" t="str">
            <v>529-OTHER TEXTBOOKS</v>
          </cell>
        </row>
        <row r="694">
          <cell r="A694">
            <v>530</v>
          </cell>
          <cell r="B694" t="str">
            <v>LIBRARY BOOKS</v>
          </cell>
          <cell r="C694" t="str">
            <v>530-LIBRARY BOOKS</v>
          </cell>
        </row>
        <row r="695">
          <cell r="A695">
            <v>531</v>
          </cell>
          <cell r="B695" t="str">
            <v>NEW LIBRARY BOOKS</v>
          </cell>
          <cell r="C695" t="str">
            <v>531-NEW LIBRARY BOOKS</v>
          </cell>
        </row>
        <row r="696">
          <cell r="A696">
            <v>532</v>
          </cell>
          <cell r="B696" t="str">
            <v>REPLACEMENT LIBRARY BOO</v>
          </cell>
          <cell r="C696" t="str">
            <v>532-REPLACEMENT LIBRARY BOO</v>
          </cell>
        </row>
        <row r="697">
          <cell r="A697">
            <v>533</v>
          </cell>
          <cell r="B697" t="str">
            <v>REBINDING LIBRARY BOOKS</v>
          </cell>
          <cell r="C697" t="str">
            <v>533-REBINDING LIBRARY BOOKS</v>
          </cell>
        </row>
        <row r="698">
          <cell r="A698">
            <v>539</v>
          </cell>
          <cell r="B698" t="str">
            <v>OTHER LIBRARY BOOKS</v>
          </cell>
          <cell r="C698" t="str">
            <v>539-OTHER LIBRARY BOOKS</v>
          </cell>
        </row>
        <row r="699">
          <cell r="A699">
            <v>540</v>
          </cell>
          <cell r="B699" t="str">
            <v>NEWSPAPER, PERIODICALS,</v>
          </cell>
          <cell r="C699" t="str">
            <v>540-NEWSPAPER, PERIODICALS,</v>
          </cell>
        </row>
        <row r="700">
          <cell r="A700">
            <v>541</v>
          </cell>
          <cell r="B700" t="str">
            <v>NEWSPAPERS</v>
          </cell>
          <cell r="C700" t="str">
            <v>541-NEWSPAPERS</v>
          </cell>
        </row>
        <row r="701">
          <cell r="A701">
            <v>542</v>
          </cell>
          <cell r="B701" t="str">
            <v>PERIODICALS</v>
          </cell>
          <cell r="C701" t="str">
            <v>542-PERIODICALS</v>
          </cell>
        </row>
        <row r="702">
          <cell r="A702">
            <v>543</v>
          </cell>
          <cell r="B702" t="str">
            <v>ELECTRONIC MEDIA</v>
          </cell>
          <cell r="C702" t="str">
            <v>543-ELECTRONIC MEDIA</v>
          </cell>
        </row>
        <row r="703">
          <cell r="A703">
            <v>544</v>
          </cell>
          <cell r="B703" t="str">
            <v>PHOTOGPHY/NEWSPAPER SUP</v>
          </cell>
          <cell r="C703" t="str">
            <v>544-PHOTOGPHY/NEWSPAPER SUP</v>
          </cell>
        </row>
        <row r="704">
          <cell r="A704">
            <v>546</v>
          </cell>
          <cell r="B704" t="str">
            <v>ELECTRONIC SUBSCRIPTION</v>
          </cell>
          <cell r="C704" t="str">
            <v>546-ELECTRONIC SUBSCRIPTION</v>
          </cell>
        </row>
        <row r="705">
          <cell r="A705">
            <v>549</v>
          </cell>
          <cell r="B705" t="str">
            <v>OTHER NEWSPAPER,PERIOD,</v>
          </cell>
          <cell r="C705" t="str">
            <v>549-OTHER NEWSPAPER,PERIOD,</v>
          </cell>
        </row>
        <row r="706">
          <cell r="A706">
            <v>550</v>
          </cell>
          <cell r="B706" t="str">
            <v>SUPPLIES &amp; MATERIALS -</v>
          </cell>
          <cell r="C706" t="str">
            <v>550-SUPPLIES &amp; MATERIALS -</v>
          </cell>
        </row>
        <row r="707">
          <cell r="A707">
            <v>551</v>
          </cell>
          <cell r="B707" t="str">
            <v>SUPPLIES FOR RESALE</v>
          </cell>
          <cell r="C707" t="str">
            <v>551-SUPPLIES FOR RESALE</v>
          </cell>
        </row>
        <row r="708">
          <cell r="A708">
            <v>552</v>
          </cell>
          <cell r="B708" t="str">
            <v>WORKBOOKS FOR RESALE</v>
          </cell>
          <cell r="C708" t="str">
            <v>552-WORKBOOKS FOR RESALE</v>
          </cell>
        </row>
        <row r="709">
          <cell r="A709">
            <v>553</v>
          </cell>
          <cell r="B709" t="str">
            <v>TEXTBOOKS FOR RESALE</v>
          </cell>
          <cell r="C709" t="str">
            <v>553-TEXTBOOKS FOR RESALE</v>
          </cell>
        </row>
        <row r="710">
          <cell r="A710">
            <v>559</v>
          </cell>
          <cell r="B710" t="str">
            <v>OTHER ITEMS FOR RESALE</v>
          </cell>
          <cell r="C710" t="str">
            <v>559-OTHER ITEMS FOR RESALE</v>
          </cell>
        </row>
        <row r="711">
          <cell r="A711">
            <v>560</v>
          </cell>
          <cell r="B711" t="str">
            <v>FOOD &amp; RELATED SUPP &amp; M</v>
          </cell>
          <cell r="C711" t="str">
            <v>560-FOOD &amp; RELATED SUPP &amp; M</v>
          </cell>
        </row>
        <row r="712">
          <cell r="A712">
            <v>561</v>
          </cell>
          <cell r="B712" t="str">
            <v>MILK</v>
          </cell>
          <cell r="C712" t="str">
            <v>561-MILK</v>
          </cell>
        </row>
        <row r="713">
          <cell r="A713">
            <v>562</v>
          </cell>
          <cell r="B713" t="str">
            <v>DAIRY PRODUCTS</v>
          </cell>
          <cell r="C713" t="str">
            <v>562-DAIRY PRODUCTS</v>
          </cell>
        </row>
        <row r="714">
          <cell r="A714">
            <v>563</v>
          </cell>
          <cell r="B714" t="str">
            <v>MEAT</v>
          </cell>
          <cell r="C714" t="str">
            <v>563-MEAT</v>
          </cell>
        </row>
        <row r="715">
          <cell r="A715">
            <v>564</v>
          </cell>
          <cell r="B715" t="str">
            <v>VEGETABLES</v>
          </cell>
          <cell r="C715" t="str">
            <v>564-VEGETABLES</v>
          </cell>
        </row>
        <row r="716">
          <cell r="A716">
            <v>565</v>
          </cell>
          <cell r="B716" t="str">
            <v>FRUIT</v>
          </cell>
          <cell r="C716" t="str">
            <v>565-FRUIT</v>
          </cell>
        </row>
        <row r="717">
          <cell r="A717">
            <v>566</v>
          </cell>
          <cell r="B717" t="str">
            <v>STAPLES &amp; CONDIMENTS</v>
          </cell>
          <cell r="C717" t="str">
            <v>566-STAPLES &amp; CONDIMENTS</v>
          </cell>
        </row>
        <row r="718">
          <cell r="A718">
            <v>567</v>
          </cell>
          <cell r="B718" t="str">
            <v>BAKERY PRODUCTS</v>
          </cell>
          <cell r="C718" t="str">
            <v>567-BAKERY PRODUCTS</v>
          </cell>
        </row>
        <row r="719">
          <cell r="A719">
            <v>568</v>
          </cell>
          <cell r="B719" t="str">
            <v>CANDIES AND SNACKS</v>
          </cell>
          <cell r="C719" t="str">
            <v>568-CANDIES AND SNACKS</v>
          </cell>
        </row>
        <row r="720">
          <cell r="A720">
            <v>569</v>
          </cell>
          <cell r="B720" t="str">
            <v>OTHER FOOD/RELATED SUPP</v>
          </cell>
          <cell r="C720" t="str">
            <v>569-OTHER FOOD/RELATED SUPP</v>
          </cell>
        </row>
        <row r="721">
          <cell r="A721">
            <v>570</v>
          </cell>
          <cell r="B721" t="str">
            <v>OPER/MAINTENANCE/REPAIR</v>
          </cell>
          <cell r="C721" t="str">
            <v>570-OPER/MAINTENANCE/REPAIR</v>
          </cell>
        </row>
        <row r="722">
          <cell r="A722">
            <v>571</v>
          </cell>
          <cell r="B722" t="str">
            <v>LAND</v>
          </cell>
          <cell r="C722" t="str">
            <v>571-LAND</v>
          </cell>
        </row>
        <row r="723">
          <cell r="A723">
            <v>572</v>
          </cell>
          <cell r="B723" t="str">
            <v>BUILDINGS</v>
          </cell>
          <cell r="C723" t="str">
            <v>572-BUILDINGS</v>
          </cell>
        </row>
        <row r="724">
          <cell r="A724">
            <v>573</v>
          </cell>
          <cell r="B724" t="str">
            <v>EQUIPMENT AND FURNITURE</v>
          </cell>
          <cell r="C724" t="str">
            <v>573-EQUIPMENT AND FURNITURE</v>
          </cell>
        </row>
        <row r="725">
          <cell r="A725">
            <v>580</v>
          </cell>
          <cell r="B725" t="str">
            <v>OPER/MAINT/REPAIR-MOTOR</v>
          </cell>
          <cell r="C725" t="str">
            <v>580-OPER/MAINT/REPAIR-MOTOR</v>
          </cell>
        </row>
        <row r="726">
          <cell r="A726">
            <v>581</v>
          </cell>
          <cell r="B726" t="str">
            <v>SUPPLIES AND PARTS-MOTO</v>
          </cell>
          <cell r="C726" t="str">
            <v>581-SUPPLIES AND PARTS-MOTO</v>
          </cell>
        </row>
        <row r="727">
          <cell r="A727">
            <v>582</v>
          </cell>
          <cell r="B727" t="str">
            <v>FUEL</v>
          </cell>
          <cell r="C727" t="str">
            <v>582-FUEL</v>
          </cell>
        </row>
        <row r="728">
          <cell r="A728">
            <v>583</v>
          </cell>
          <cell r="B728" t="str">
            <v>TIRES &amp; TUBES</v>
          </cell>
          <cell r="C728" t="str">
            <v>583-TIRES &amp; TUBES</v>
          </cell>
        </row>
        <row r="729">
          <cell r="A729">
            <v>589</v>
          </cell>
          <cell r="B729" t="str">
            <v>OTHER OP/MNT/REPAIR-MOT</v>
          </cell>
          <cell r="C729" t="str">
            <v>589-OTHER OP/MNT/REPAIR-MOT</v>
          </cell>
        </row>
        <row r="730">
          <cell r="A730">
            <v>590</v>
          </cell>
          <cell r="B730" t="str">
            <v>OTHER SUPPLIES &amp; MATERI</v>
          </cell>
          <cell r="C730" t="str">
            <v>590-OTHER SUPPLIES &amp; MATERI</v>
          </cell>
        </row>
        <row r="731">
          <cell r="A731">
            <v>600</v>
          </cell>
          <cell r="B731" t="str">
            <v>CAPITAL OUTLAY</v>
          </cell>
          <cell r="C731" t="str">
            <v>600-CAPITAL OUTLAY</v>
          </cell>
        </row>
        <row r="732">
          <cell r="A732">
            <v>610</v>
          </cell>
          <cell r="B732" t="str">
            <v>LAND</v>
          </cell>
          <cell r="C732" t="str">
            <v>610-LAND</v>
          </cell>
        </row>
        <row r="733">
          <cell r="A733">
            <v>620</v>
          </cell>
          <cell r="B733" t="str">
            <v>BUILDINGS</v>
          </cell>
          <cell r="C733" t="str">
            <v>620-BUILDINGS</v>
          </cell>
        </row>
        <row r="734">
          <cell r="A734">
            <v>630</v>
          </cell>
          <cell r="B734" t="str">
            <v>IMPROVEMENTS OTHER THAN</v>
          </cell>
          <cell r="C734" t="str">
            <v>630-IMPROVEMENTS OTHER THAN</v>
          </cell>
        </row>
        <row r="735">
          <cell r="A735">
            <v>640</v>
          </cell>
          <cell r="B735" t="str">
            <v>EQUIPMENT</v>
          </cell>
          <cell r="C735" t="str">
            <v>640-EQUIPMENT</v>
          </cell>
        </row>
        <row r="736">
          <cell r="A736">
            <v>644</v>
          </cell>
          <cell r="B736" t="str">
            <v>TECHNICAL EQUIPMENT</v>
          </cell>
          <cell r="C736" t="str">
            <v>644-TECHNICAL EQUIPMENT</v>
          </cell>
        </row>
        <row r="737">
          <cell r="A737">
            <v>645</v>
          </cell>
          <cell r="B737" t="str">
            <v>CAPITALIZED EQUIPMENT</v>
          </cell>
          <cell r="C737" t="str">
            <v>645-CAPITALIZED EQUIPMENT</v>
          </cell>
        </row>
        <row r="738">
          <cell r="A738">
            <v>650</v>
          </cell>
          <cell r="B738" t="str">
            <v>VEHICLES</v>
          </cell>
          <cell r="C738" t="str">
            <v>650-VEHICLES</v>
          </cell>
        </row>
        <row r="739">
          <cell r="A739">
            <v>660</v>
          </cell>
          <cell r="B739" t="str">
            <v>SCHOOL BUSES</v>
          </cell>
          <cell r="C739" t="str">
            <v>660-SCHOOL BUSES</v>
          </cell>
        </row>
        <row r="740">
          <cell r="A740">
            <v>670</v>
          </cell>
          <cell r="B740" t="str">
            <v>LIBRARY BOOKS</v>
          </cell>
          <cell r="C740" t="str">
            <v>670-LIBRARY BOOKS</v>
          </cell>
        </row>
        <row r="741">
          <cell r="A741">
            <v>680</v>
          </cell>
          <cell r="B741" t="str">
            <v>LIVESTOCK</v>
          </cell>
          <cell r="C741" t="str">
            <v>680-LIVESTOCK</v>
          </cell>
        </row>
        <row r="742">
          <cell r="A742">
            <v>690</v>
          </cell>
          <cell r="B742" t="str">
            <v>OTHER CAPITAL OUTLAY</v>
          </cell>
          <cell r="C742" t="str">
            <v>690-OTHER CAPITAL OUTLAY</v>
          </cell>
        </row>
        <row r="743">
          <cell r="A743">
            <v>800</v>
          </cell>
          <cell r="B743" t="str">
            <v>MISCELLANEOUS OBJECTS</v>
          </cell>
          <cell r="C743" t="str">
            <v>800-MISCELLANEOUS OBJECTS</v>
          </cell>
        </row>
        <row r="744">
          <cell r="A744">
            <v>810</v>
          </cell>
          <cell r="B744" t="str">
            <v>REDEMPTION OF PRINCIPAL</v>
          </cell>
          <cell r="C744" t="str">
            <v>810-REDEMPTION OF PRINCIPAL</v>
          </cell>
        </row>
        <row r="745">
          <cell r="A745">
            <v>811</v>
          </cell>
          <cell r="B745" t="str">
            <v>SERIAL BONDS-PRINCIPAL</v>
          </cell>
          <cell r="C745" t="str">
            <v>811-SERIAL BONDS-PRINCIPAL</v>
          </cell>
        </row>
        <row r="746">
          <cell r="A746">
            <v>812</v>
          </cell>
          <cell r="B746" t="str">
            <v>SHORT TERM NOTES-PRINCI</v>
          </cell>
          <cell r="C746" t="str">
            <v>812-SHORT TERM NOTES-PRINCI</v>
          </cell>
        </row>
        <row r="747">
          <cell r="A747">
            <v>813</v>
          </cell>
          <cell r="B747" t="str">
            <v>OTHER TAX ANTICIPATION</v>
          </cell>
          <cell r="C747" t="str">
            <v>813-OTHER TAX ANTICIPATION</v>
          </cell>
        </row>
        <row r="748">
          <cell r="A748">
            <v>814</v>
          </cell>
          <cell r="B748" t="str">
            <v>HB264 LOANS FOR ENERGY</v>
          </cell>
          <cell r="C748" t="str">
            <v>814-HB264 LOANS FOR ENERGY</v>
          </cell>
        </row>
        <row r="749">
          <cell r="A749">
            <v>815</v>
          </cell>
          <cell r="B749" t="str">
            <v>EMERGENCY SCHOOL LOANS-</v>
          </cell>
          <cell r="C749" t="str">
            <v>815-EMERGENCY SCHOOL LOANS-</v>
          </cell>
        </row>
        <row r="750">
          <cell r="A750">
            <v>816</v>
          </cell>
          <cell r="B750" t="str">
            <v>ADV FROM STATE SOLVENCY</v>
          </cell>
          <cell r="C750" t="str">
            <v>816-ADV FROM STATE SOLVENCY</v>
          </cell>
        </row>
        <row r="751">
          <cell r="A751">
            <v>819</v>
          </cell>
          <cell r="B751" t="str">
            <v>OTHER DEBT - PRINCIPAL</v>
          </cell>
          <cell r="C751" t="str">
            <v>819-OTHER DEBT - PRINCIPAL</v>
          </cell>
        </row>
        <row r="752">
          <cell r="A752">
            <v>820</v>
          </cell>
          <cell r="B752" t="str">
            <v>INTEREST</v>
          </cell>
          <cell r="C752" t="str">
            <v>820-INTEREST</v>
          </cell>
        </row>
        <row r="753">
          <cell r="A753">
            <v>821</v>
          </cell>
          <cell r="B753" t="str">
            <v>SERIAL BONDS - INTEREST</v>
          </cell>
          <cell r="C753" t="str">
            <v>821-SERIAL BONDS - INTEREST</v>
          </cell>
        </row>
        <row r="754">
          <cell r="A754">
            <v>822</v>
          </cell>
          <cell r="B754" t="str">
            <v>SHORT TERM BONDS-INTERE</v>
          </cell>
          <cell r="C754" t="str">
            <v>822-SHORT TERM BONDS-INTERE</v>
          </cell>
        </row>
        <row r="755">
          <cell r="A755">
            <v>823</v>
          </cell>
          <cell r="B755" t="str">
            <v>OTHER TAX ANTICIPATION</v>
          </cell>
          <cell r="C755" t="str">
            <v>823-OTHER TAX ANTICIPATION</v>
          </cell>
        </row>
        <row r="756">
          <cell r="A756">
            <v>824</v>
          </cell>
          <cell r="B756" t="str">
            <v>HB264 LOANS FOR ENERGY</v>
          </cell>
          <cell r="C756" t="str">
            <v>824-HB264 LOANS FOR ENERGY</v>
          </cell>
        </row>
        <row r="757">
          <cell r="A757">
            <v>825</v>
          </cell>
          <cell r="B757" t="str">
            <v>EMERGENCY SCHOOL LOANS-</v>
          </cell>
          <cell r="C757" t="str">
            <v>825-EMERGENCY SCHOOL LOANS-</v>
          </cell>
        </row>
        <row r="758">
          <cell r="A758">
            <v>829</v>
          </cell>
          <cell r="B758" t="str">
            <v>OTHER INTEREST</v>
          </cell>
          <cell r="C758" t="str">
            <v>829-OTHER INTEREST</v>
          </cell>
        </row>
        <row r="759">
          <cell r="A759">
            <v>830</v>
          </cell>
          <cell r="B759" t="str">
            <v>OTHER DEBT SERVICE PAYM</v>
          </cell>
          <cell r="C759" t="str">
            <v>830-OTHER DEBT SERVICE PAYM</v>
          </cell>
        </row>
        <row r="760">
          <cell r="A760">
            <v>831</v>
          </cell>
          <cell r="B760" t="str">
            <v>ESCROW AGENTS-NOT BOND</v>
          </cell>
          <cell r="C760" t="str">
            <v>831-ESCROW AGENTS-NOT BOND</v>
          </cell>
        </row>
        <row r="761">
          <cell r="A761">
            <v>832</v>
          </cell>
          <cell r="B761" t="str">
            <v>BOND ISSUANCE COSTS</v>
          </cell>
          <cell r="C761" t="str">
            <v>832-BOND ISSUANCE COSTS</v>
          </cell>
        </row>
        <row r="762">
          <cell r="A762">
            <v>833</v>
          </cell>
          <cell r="B762" t="str">
            <v>REFUNDING BOND ISSUANCE</v>
          </cell>
          <cell r="C762" t="str">
            <v>833-REFUNDING BOND ISSUANCE</v>
          </cell>
        </row>
        <row r="763">
          <cell r="A763">
            <v>839</v>
          </cell>
          <cell r="B763" t="str">
            <v>OTHER DEBT SERVICE PAYM</v>
          </cell>
          <cell r="C763" t="str">
            <v>839-OTHER DEBT SERVICE PAYM</v>
          </cell>
        </row>
        <row r="764">
          <cell r="A764">
            <v>840</v>
          </cell>
          <cell r="B764" t="str">
            <v>DUES AND FEES</v>
          </cell>
          <cell r="C764" t="str">
            <v>840-DUES AND FEES</v>
          </cell>
        </row>
        <row r="765">
          <cell r="A765">
            <v>841</v>
          </cell>
          <cell r="B765" t="str">
            <v>MEMBRSHP FEES - PROF OR</v>
          </cell>
          <cell r="C765" t="str">
            <v>841-MEMBRSHP FEES - PROF OR</v>
          </cell>
        </row>
        <row r="766">
          <cell r="A766">
            <v>842</v>
          </cell>
          <cell r="B766" t="str">
            <v>SHIPPING &amp; FREIGHT CHAR</v>
          </cell>
          <cell r="C766" t="str">
            <v>842-SHIPPING &amp; FREIGHT CHAR</v>
          </cell>
        </row>
        <row r="767">
          <cell r="A767">
            <v>843</v>
          </cell>
          <cell r="B767" t="str">
            <v>CHARGES FOR STATE EXAMS</v>
          </cell>
          <cell r="C767" t="str">
            <v>843-CHARGES FOR STATE EXAMS</v>
          </cell>
        </row>
        <row r="768">
          <cell r="A768">
            <v>844</v>
          </cell>
          <cell r="B768" t="str">
            <v>COUNTY BD OF ED CONTRIB</v>
          </cell>
          <cell r="C768" t="str">
            <v>844-COUNTY BD OF ED CONTRIB</v>
          </cell>
        </row>
        <row r="769">
          <cell r="A769">
            <v>845</v>
          </cell>
          <cell r="B769" t="str">
            <v>PROPERTY TAX COLLECTION</v>
          </cell>
          <cell r="C769" t="str">
            <v>845-PROPERTY TAX COLLECTION</v>
          </cell>
        </row>
        <row r="770">
          <cell r="A770">
            <v>846</v>
          </cell>
          <cell r="B770" t="str">
            <v>ELECTION EXPENSE</v>
          </cell>
          <cell r="C770" t="str">
            <v>846-ELECTION EXPENSE</v>
          </cell>
        </row>
        <row r="771">
          <cell r="A771">
            <v>847</v>
          </cell>
          <cell r="B771" t="str">
            <v>DELINQUENT LAND TAXES</v>
          </cell>
          <cell r="C771" t="str">
            <v>847-DELINQUENT LAND TAXES</v>
          </cell>
        </row>
        <row r="772">
          <cell r="A772">
            <v>848</v>
          </cell>
          <cell r="B772" t="str">
            <v>BANK CHARGES</v>
          </cell>
          <cell r="C772" t="str">
            <v>848-BANK CHARGES</v>
          </cell>
        </row>
        <row r="773">
          <cell r="A773">
            <v>849</v>
          </cell>
          <cell r="B773" t="str">
            <v>OTHER DUES AND FEES</v>
          </cell>
          <cell r="C773" t="str">
            <v>849-OTHER DUES AND FEES</v>
          </cell>
        </row>
        <row r="774">
          <cell r="A774">
            <v>850</v>
          </cell>
          <cell r="B774" t="str">
            <v>INSURANCE</v>
          </cell>
          <cell r="C774" t="str">
            <v>850-INSURANCE</v>
          </cell>
        </row>
        <row r="775">
          <cell r="A775">
            <v>851</v>
          </cell>
          <cell r="B775" t="str">
            <v>LIABILITY INSURANCE</v>
          </cell>
          <cell r="C775" t="str">
            <v>851-LIABILITY INSURANCE</v>
          </cell>
        </row>
        <row r="776">
          <cell r="A776">
            <v>852</v>
          </cell>
          <cell r="B776" t="str">
            <v>ACCIDENT INSURANCE</v>
          </cell>
          <cell r="C776" t="str">
            <v>852-ACCIDENT INSURANCE</v>
          </cell>
        </row>
        <row r="777">
          <cell r="A777">
            <v>853</v>
          </cell>
          <cell r="B777" t="str">
            <v>FIDELITY BOND PREMIUMS</v>
          </cell>
          <cell r="C777" t="str">
            <v>853-FIDELITY BOND PREMIUMS</v>
          </cell>
        </row>
        <row r="778">
          <cell r="A778">
            <v>854</v>
          </cell>
          <cell r="B778" t="str">
            <v>SELF INSURANCE</v>
          </cell>
          <cell r="C778" t="str">
            <v>854-SELF INSURANCE</v>
          </cell>
        </row>
        <row r="779">
          <cell r="A779">
            <v>855</v>
          </cell>
          <cell r="B779" t="str">
            <v>FIRE &amp; EXTENDED INSURAN</v>
          </cell>
          <cell r="C779" t="str">
            <v>855-FIRE &amp; EXTENDED INSURAN</v>
          </cell>
        </row>
        <row r="780">
          <cell r="A780">
            <v>856</v>
          </cell>
          <cell r="B780" t="str">
            <v>BENEFITS AND CLAIMS</v>
          </cell>
          <cell r="C780" t="str">
            <v>856-BENEFITS AND CLAIMS</v>
          </cell>
        </row>
        <row r="781">
          <cell r="A781">
            <v>859</v>
          </cell>
          <cell r="B781" t="str">
            <v>OTHER INSURANCE</v>
          </cell>
          <cell r="C781" t="str">
            <v>859-OTHER INSURANCE</v>
          </cell>
        </row>
        <row r="782">
          <cell r="A782">
            <v>860</v>
          </cell>
          <cell r="B782" t="str">
            <v>JUDGEMENTS</v>
          </cell>
          <cell r="C782" t="str">
            <v>860-JUDGEMENTS</v>
          </cell>
        </row>
        <row r="783">
          <cell r="A783">
            <v>861</v>
          </cell>
          <cell r="B783" t="str">
            <v>BACK PAY</v>
          </cell>
          <cell r="C783" t="str">
            <v>861-BACK PAY</v>
          </cell>
        </row>
        <row r="784">
          <cell r="A784">
            <v>862</v>
          </cell>
          <cell r="B784" t="str">
            <v>BENEFITS</v>
          </cell>
          <cell r="C784" t="str">
            <v>862-BENEFITS</v>
          </cell>
        </row>
        <row r="785">
          <cell r="A785">
            <v>863</v>
          </cell>
          <cell r="B785" t="str">
            <v>LIABILITY JUDGEMENTS</v>
          </cell>
          <cell r="C785" t="str">
            <v>863-LIABILITY JUDGEMENTS</v>
          </cell>
        </row>
        <row r="786">
          <cell r="A786">
            <v>864</v>
          </cell>
          <cell r="B786" t="str">
            <v>OUT OF COURT SETTLEMENT</v>
          </cell>
          <cell r="C786" t="str">
            <v>864-OUT OF COURT SETTLEMENT</v>
          </cell>
        </row>
        <row r="787">
          <cell r="A787">
            <v>869</v>
          </cell>
          <cell r="B787" t="str">
            <v>OTHER JUDGEMENTS</v>
          </cell>
          <cell r="C787" t="str">
            <v>869-OTHER JUDGEMENTS</v>
          </cell>
        </row>
        <row r="788">
          <cell r="A788">
            <v>870</v>
          </cell>
          <cell r="B788" t="str">
            <v>TAXES AND ASSESSMENTS</v>
          </cell>
          <cell r="C788" t="str">
            <v>870-TAXES AND ASSESSMENTS</v>
          </cell>
        </row>
        <row r="789">
          <cell r="A789">
            <v>871</v>
          </cell>
          <cell r="B789" t="str">
            <v>SALES TAX</v>
          </cell>
          <cell r="C789" t="str">
            <v>871-SALES TAX</v>
          </cell>
        </row>
        <row r="790">
          <cell r="A790">
            <v>880</v>
          </cell>
          <cell r="B790" t="str">
            <v>AWARDS AND PRIZES</v>
          </cell>
          <cell r="C790" t="str">
            <v>880-AWARDS AND PRIZES</v>
          </cell>
        </row>
        <row r="791">
          <cell r="A791">
            <v>881</v>
          </cell>
          <cell r="B791" t="str">
            <v>COLLEGE SCHOLARSHIPS</v>
          </cell>
          <cell r="C791" t="str">
            <v>881-COLLEGE SCHOLARSHIPS</v>
          </cell>
        </row>
        <row r="792">
          <cell r="A792">
            <v>882</v>
          </cell>
          <cell r="B792" t="str">
            <v>AWARDS/PRIZES - COMPETI</v>
          </cell>
          <cell r="C792" t="str">
            <v>882-AWARDS/PRIZES - COMPETI</v>
          </cell>
        </row>
        <row r="793">
          <cell r="A793">
            <v>883</v>
          </cell>
          <cell r="B793" t="str">
            <v>MEMORIALS</v>
          </cell>
          <cell r="C793" t="str">
            <v>883-MEMORIALS</v>
          </cell>
        </row>
        <row r="794">
          <cell r="A794">
            <v>889</v>
          </cell>
          <cell r="B794" t="str">
            <v>OTHER AWARDS AND PRIZES</v>
          </cell>
          <cell r="C794" t="str">
            <v>889-OTHER AWARDS AND PRIZES</v>
          </cell>
        </row>
        <row r="795">
          <cell r="A795">
            <v>890</v>
          </cell>
          <cell r="B795" t="str">
            <v>MISCELLANEOUS OBJECTS</v>
          </cell>
          <cell r="C795" t="str">
            <v>890-MISCELLANEOUS OBJECTS</v>
          </cell>
        </row>
        <row r="796">
          <cell r="A796">
            <v>891</v>
          </cell>
          <cell r="B796" t="str">
            <v>STUDENT ACTIVITY PAYMEN</v>
          </cell>
          <cell r="C796" t="str">
            <v>891-STUDENT ACTIVITY PAYMEN</v>
          </cell>
        </row>
        <row r="797">
          <cell r="A797">
            <v>899</v>
          </cell>
          <cell r="B797" t="str">
            <v>OTHER MISCELLANEOUS</v>
          </cell>
          <cell r="C797" t="str">
            <v>899-OTHER MISCELLANEOUS</v>
          </cell>
        </row>
        <row r="798">
          <cell r="A798">
            <v>900</v>
          </cell>
          <cell r="B798" t="str">
            <v>OTHER USES OF FUNDS</v>
          </cell>
          <cell r="C798" t="str">
            <v>900-OTHER USES OF FUNDS</v>
          </cell>
        </row>
        <row r="799">
          <cell r="A799">
            <v>910</v>
          </cell>
          <cell r="B799" t="str">
            <v>TRANSFERS AND CONTINGEN</v>
          </cell>
          <cell r="C799" t="str">
            <v>910-TRANSFERS AND CONTINGEN</v>
          </cell>
        </row>
        <row r="800">
          <cell r="A800">
            <v>911</v>
          </cell>
          <cell r="B800" t="str">
            <v>TRANSFERS</v>
          </cell>
          <cell r="C800" t="str">
            <v>911-TRANSFERS</v>
          </cell>
        </row>
        <row r="801">
          <cell r="A801">
            <v>912</v>
          </cell>
          <cell r="B801" t="str">
            <v>CONTINGENCIES</v>
          </cell>
          <cell r="C801" t="str">
            <v>912-CONTINGENCIES</v>
          </cell>
        </row>
        <row r="802">
          <cell r="A802">
            <v>920</v>
          </cell>
          <cell r="B802" t="str">
            <v>ADVANCES</v>
          </cell>
          <cell r="C802" t="str">
            <v>920-ADVANCES</v>
          </cell>
        </row>
        <row r="803">
          <cell r="A803">
            <v>921</v>
          </cell>
          <cell r="B803" t="str">
            <v>INITIAL ADVANCE OUT</v>
          </cell>
          <cell r="C803" t="str">
            <v>921-INITIAL ADVANCE OUT</v>
          </cell>
        </row>
        <row r="804">
          <cell r="A804">
            <v>922</v>
          </cell>
          <cell r="B804" t="str">
            <v>RETURN OF ADVANCE</v>
          </cell>
          <cell r="C804" t="str">
            <v>922-RETURN OF ADVANCE</v>
          </cell>
        </row>
        <row r="805">
          <cell r="A805">
            <v>930</v>
          </cell>
          <cell r="B805" t="str">
            <v>REFUND OF PRIOR YEAR RE</v>
          </cell>
          <cell r="C805" t="str">
            <v>930-REFUND OF PRIOR YEAR RE</v>
          </cell>
        </row>
        <row r="806">
          <cell r="A806">
            <v>940</v>
          </cell>
          <cell r="B806" t="str">
            <v>GRANT PAYMENTS TO OTHER</v>
          </cell>
          <cell r="C806" t="str">
            <v>940-GRANT PAYMENTS TO OTHER</v>
          </cell>
        </row>
        <row r="807">
          <cell r="A807">
            <v>941</v>
          </cell>
          <cell r="B807" t="str">
            <v>GRANT PAYMENTS TO OTHER</v>
          </cell>
          <cell r="C807" t="str">
            <v>941-GRANT PAYMENTS TO OTHER</v>
          </cell>
        </row>
        <row r="808">
          <cell r="A808">
            <v>942</v>
          </cell>
          <cell r="B808" t="str">
            <v>GRANT PAYMENTS TO ORG/I</v>
          </cell>
          <cell r="C808" t="str">
            <v>942-GRANT PAYMENTS TO ORG/I</v>
          </cell>
        </row>
        <row r="809">
          <cell r="A809">
            <v>950</v>
          </cell>
          <cell r="B809" t="str">
            <v>REFUNDED BOND ESCROW AG</v>
          </cell>
          <cell r="C809" t="str">
            <v>950-REFUNDED BOND ESCROW AG</v>
          </cell>
        </row>
        <row r="810">
          <cell r="A810">
            <v>960</v>
          </cell>
          <cell r="B810" t="str">
            <v>DISCOUNT ON DEBT</v>
          </cell>
          <cell r="C810" t="str">
            <v>960-DISCOUNT ON DEBT</v>
          </cell>
        </row>
        <row r="811">
          <cell r="A811">
            <v>961</v>
          </cell>
          <cell r="B811" t="str">
            <v>DISCOUNT ON SALE OF DEB</v>
          </cell>
          <cell r="C811" t="str">
            <v>961-DISCOUNT ON SALE OF DEB</v>
          </cell>
        </row>
        <row r="812">
          <cell r="A812">
            <v>962</v>
          </cell>
          <cell r="B812" t="str">
            <v>DISCOUNT SALE OF REFUND</v>
          </cell>
          <cell r="C812" t="str">
            <v>962-DISCOUNT SALE OF REFUND</v>
          </cell>
        </row>
        <row r="813">
          <cell r="A813">
            <v>969</v>
          </cell>
          <cell r="B813" t="str">
            <v>DISCOUNT ON SALE OF OTH</v>
          </cell>
          <cell r="C813" t="str">
            <v>969-DISCOUNT ON SALE OF OTH</v>
          </cell>
        </row>
        <row r="814">
          <cell r="A814" t="str">
            <v>RCPT</v>
          </cell>
          <cell r="B814" t="str">
            <v>DESCRIPTION</v>
          </cell>
          <cell r="C814" t="str">
            <v>RCPT-DESCRIPTION</v>
          </cell>
        </row>
        <row r="816">
          <cell r="A816">
            <v>1100</v>
          </cell>
          <cell r="B816" t="str">
            <v>TAXES</v>
          </cell>
          <cell r="C816" t="str">
            <v>1100-TAXES</v>
          </cell>
        </row>
        <row r="817">
          <cell r="A817">
            <v>1110</v>
          </cell>
          <cell r="B817" t="str">
            <v>GEN PROP TAX-REAL EST (</v>
          </cell>
          <cell r="C817" t="str">
            <v>1110-GEN PROP TAX-REAL EST (</v>
          </cell>
        </row>
        <row r="818">
          <cell r="A818">
            <v>1111</v>
          </cell>
          <cell r="B818" t="str">
            <v>GEN. PROP. TAX - REAL U</v>
          </cell>
          <cell r="C818" t="str">
            <v>1111-GEN. PROP. TAX - REAL U</v>
          </cell>
        </row>
        <row r="819">
          <cell r="A819">
            <v>1112</v>
          </cell>
          <cell r="B819" t="str">
            <v>GEN. PROP.TAX - REAL RE</v>
          </cell>
          <cell r="C819" t="str">
            <v>1112-GEN. PROP.TAX - REAL RE</v>
          </cell>
        </row>
        <row r="820">
          <cell r="A820">
            <v>1120</v>
          </cell>
          <cell r="B820" t="str">
            <v>TANG PERSONAL PROP TAX</v>
          </cell>
          <cell r="C820" t="str">
            <v>1120-TANG PERSONAL PROP TAX</v>
          </cell>
        </row>
        <row r="821">
          <cell r="A821">
            <v>1121</v>
          </cell>
          <cell r="B821" t="str">
            <v>BUSINESS PERSONAL PROP.</v>
          </cell>
          <cell r="C821" t="str">
            <v>1121-BUSINESS PERSONAL PROP.</v>
          </cell>
        </row>
        <row r="822">
          <cell r="A822">
            <v>1122</v>
          </cell>
          <cell r="B822" t="str">
            <v>PUBLIC UTILITY PERSONAL</v>
          </cell>
          <cell r="C822" t="str">
            <v>1122-PUBLIC UTILITY PERSONAL</v>
          </cell>
        </row>
        <row r="823">
          <cell r="A823">
            <v>1130</v>
          </cell>
          <cell r="B823" t="str">
            <v>INCOME TAX</v>
          </cell>
          <cell r="C823" t="str">
            <v>1130-INCOME TAX</v>
          </cell>
        </row>
        <row r="824">
          <cell r="A824">
            <v>1190</v>
          </cell>
          <cell r="B824" t="str">
            <v>OTHER RECEIPTS (LOCAL T</v>
          </cell>
          <cell r="C824" t="str">
            <v>1190-OTHER RECEIPTS (LOCAL T</v>
          </cell>
        </row>
        <row r="825">
          <cell r="A825">
            <v>1200</v>
          </cell>
          <cell r="B825" t="str">
            <v>TUITION</v>
          </cell>
          <cell r="C825" t="str">
            <v>1200-TUITION</v>
          </cell>
        </row>
        <row r="826">
          <cell r="A826">
            <v>1210</v>
          </cell>
          <cell r="B826" t="str">
            <v>TUITION FROM PATRONS</v>
          </cell>
          <cell r="C826" t="str">
            <v>1210-TUITION FROM PATRONS</v>
          </cell>
        </row>
        <row r="827">
          <cell r="A827">
            <v>1211</v>
          </cell>
          <cell r="B827" t="str">
            <v>TUITION/PAT-REGULAR DAY</v>
          </cell>
          <cell r="C827" t="str">
            <v>1211-TUITION/PAT-REGULAR DAY</v>
          </cell>
        </row>
        <row r="828">
          <cell r="A828">
            <v>1212</v>
          </cell>
          <cell r="B828" t="str">
            <v>TUITION/PAT-SUMMER SCHO</v>
          </cell>
          <cell r="C828" t="str">
            <v>1212-TUITION/PAT-SUMMER SCHO</v>
          </cell>
        </row>
        <row r="829">
          <cell r="A829">
            <v>1213</v>
          </cell>
          <cell r="B829" t="str">
            <v>TUITION/PAT-SPECIAL EDU</v>
          </cell>
          <cell r="C829" t="str">
            <v>1213-TUITION/PAT-SPECIAL EDU</v>
          </cell>
        </row>
        <row r="830">
          <cell r="A830">
            <v>1214</v>
          </cell>
          <cell r="B830" t="str">
            <v>TUITION/PAT-VOCATIONAL</v>
          </cell>
          <cell r="C830" t="str">
            <v>1214-TUITION/PAT-VOCATIONAL</v>
          </cell>
        </row>
        <row r="831">
          <cell r="A831">
            <v>1215</v>
          </cell>
          <cell r="B831" t="str">
            <v>TUITION/PAT-ADULT ED-BA</v>
          </cell>
          <cell r="C831" t="str">
            <v>1215-TUITION/PAT-ADULT ED-BA</v>
          </cell>
        </row>
        <row r="832">
          <cell r="A832">
            <v>1216</v>
          </cell>
          <cell r="B832" t="str">
            <v>TUITION/PAT-ADULT ED-HS</v>
          </cell>
          <cell r="C832" t="str">
            <v>1216-TUITION/PAT-ADULT ED-HS</v>
          </cell>
        </row>
        <row r="833">
          <cell r="A833">
            <v>1217</v>
          </cell>
          <cell r="B833" t="str">
            <v>TUITION/PAT-ADULT ED-OT</v>
          </cell>
          <cell r="C833" t="str">
            <v>1217-TUITION/PAT-ADULT ED-OT</v>
          </cell>
        </row>
        <row r="834">
          <cell r="A834">
            <v>1219</v>
          </cell>
          <cell r="B834" t="str">
            <v>MISC TUITION FROM PATRO</v>
          </cell>
          <cell r="C834" t="str">
            <v>1219-MISC TUITION FROM PATRO</v>
          </cell>
        </row>
        <row r="835">
          <cell r="A835">
            <v>1220</v>
          </cell>
          <cell r="B835" t="str">
            <v>TUITION FROM OTHER DIST</v>
          </cell>
          <cell r="C835" t="str">
            <v>1220-TUITION FROM OTHER DIST</v>
          </cell>
        </row>
        <row r="836">
          <cell r="A836">
            <v>1221</v>
          </cell>
          <cell r="B836" t="str">
            <v>TUITION/DST-REGULAR DAY</v>
          </cell>
          <cell r="C836" t="str">
            <v>1221-TUITION/DST-REGULAR DAY</v>
          </cell>
        </row>
        <row r="837">
          <cell r="A837">
            <v>1222</v>
          </cell>
          <cell r="B837" t="str">
            <v>TUITION/DST-SUMMER SCHO</v>
          </cell>
          <cell r="C837" t="str">
            <v>1222-TUITION/DST-SUMMER SCHO</v>
          </cell>
        </row>
        <row r="838">
          <cell r="A838">
            <v>1223</v>
          </cell>
          <cell r="B838" t="str">
            <v>TUITION/DST-SPECIAL EDU</v>
          </cell>
          <cell r="C838" t="str">
            <v>1223-TUITION/DST-SPECIAL EDU</v>
          </cell>
        </row>
        <row r="839">
          <cell r="A839">
            <v>1224</v>
          </cell>
          <cell r="B839" t="str">
            <v>TUITION/DST-VOCATIONAL</v>
          </cell>
          <cell r="C839" t="str">
            <v>1224-TUITION/DST-VOCATIONAL</v>
          </cell>
        </row>
        <row r="840">
          <cell r="A840">
            <v>1225</v>
          </cell>
          <cell r="B840" t="str">
            <v>TUITION/DST-ADULT ED-BA</v>
          </cell>
          <cell r="C840" t="str">
            <v>1225-TUITION/DST-ADULT ED-BA</v>
          </cell>
        </row>
        <row r="841">
          <cell r="A841">
            <v>1226</v>
          </cell>
          <cell r="B841" t="str">
            <v>TUITION/DST-ADULT ED-HS</v>
          </cell>
          <cell r="C841" t="str">
            <v>1226-TUITION/DST-ADULT ED-HS</v>
          </cell>
        </row>
        <row r="842">
          <cell r="A842">
            <v>1227</v>
          </cell>
          <cell r="B842" t="str">
            <v>OPEN ENROLLMENT</v>
          </cell>
          <cell r="C842" t="str">
            <v>1227-OPEN ENROLLMENT</v>
          </cell>
        </row>
        <row r="843">
          <cell r="A843">
            <v>1228</v>
          </cell>
          <cell r="B843" t="str">
            <v>COMMUNITY SCHOOLS</v>
          </cell>
          <cell r="C843" t="str">
            <v>1228-COMMUNITY SCHOOLS</v>
          </cell>
        </row>
        <row r="844">
          <cell r="A844">
            <v>1229</v>
          </cell>
          <cell r="B844" t="str">
            <v>MISC TUITION - OTHER DI</v>
          </cell>
          <cell r="C844" t="str">
            <v>1229-MISC TUITION - OTHER DI</v>
          </cell>
        </row>
        <row r="845">
          <cell r="A845">
            <v>1230</v>
          </cell>
          <cell r="B845" t="str">
            <v>TUITION FROM OTHER SOUR</v>
          </cell>
          <cell r="C845" t="str">
            <v>1230-TUITION FROM OTHER SOUR</v>
          </cell>
        </row>
        <row r="846">
          <cell r="A846">
            <v>1231</v>
          </cell>
          <cell r="B846" t="str">
            <v>TUITION/OTH-REGULAR DAY</v>
          </cell>
          <cell r="C846" t="str">
            <v>1231-TUITION/OTH-REGULAR DAY</v>
          </cell>
        </row>
        <row r="847">
          <cell r="A847">
            <v>1232</v>
          </cell>
          <cell r="B847" t="str">
            <v>TUITION/OTH-SUMMER SCHO</v>
          </cell>
          <cell r="C847" t="str">
            <v>1232-TUITION/OTH-SUMMER SCHO</v>
          </cell>
        </row>
        <row r="848">
          <cell r="A848">
            <v>1233</v>
          </cell>
          <cell r="B848" t="str">
            <v>TUITION/OTH-SPECIAL EDU</v>
          </cell>
          <cell r="C848" t="str">
            <v>1233-TUITION/OTH-SPECIAL EDU</v>
          </cell>
        </row>
        <row r="849">
          <cell r="A849">
            <v>1234</v>
          </cell>
          <cell r="B849" t="str">
            <v>TUITION/OTH-VOCATIONAL</v>
          </cell>
          <cell r="C849" t="str">
            <v>1234-TUITION/OTH-VOCATIONAL</v>
          </cell>
        </row>
        <row r="850">
          <cell r="A850">
            <v>1235</v>
          </cell>
          <cell r="B850" t="str">
            <v>TUITION/OTH-ADULT ED-BA</v>
          </cell>
          <cell r="C850" t="str">
            <v>1235-TUITION/OTH-ADULT ED-BA</v>
          </cell>
        </row>
        <row r="851">
          <cell r="A851">
            <v>1236</v>
          </cell>
          <cell r="B851" t="str">
            <v>TUITION/OTH-ADULT ED-HS</v>
          </cell>
          <cell r="C851" t="str">
            <v>1236-TUITION/OTH-ADULT ED-HS</v>
          </cell>
        </row>
        <row r="852">
          <cell r="A852">
            <v>1239</v>
          </cell>
          <cell r="B852" t="str">
            <v>MISC TUITION - OTHER SO</v>
          </cell>
          <cell r="C852" t="str">
            <v>1239-MISC TUITION - OTHER SO</v>
          </cell>
        </row>
        <row r="853">
          <cell r="A853">
            <v>1290</v>
          </cell>
          <cell r="B853" t="str">
            <v>OTHER TUITION</v>
          </cell>
          <cell r="C853" t="str">
            <v>1290-OTHER TUITION</v>
          </cell>
        </row>
        <row r="854">
          <cell r="A854">
            <v>1300</v>
          </cell>
          <cell r="B854" t="str">
            <v>TRANSPORTATION FEES</v>
          </cell>
          <cell r="C854" t="str">
            <v>1300-TRANSPORTATION FEES</v>
          </cell>
        </row>
        <row r="855">
          <cell r="A855">
            <v>1310</v>
          </cell>
          <cell r="B855" t="str">
            <v>TRANSPORT. FEES FROM PA</v>
          </cell>
          <cell r="C855" t="str">
            <v>1310-TRANSPORT. FEES FROM PA</v>
          </cell>
        </row>
        <row r="856">
          <cell r="A856">
            <v>1312</v>
          </cell>
          <cell r="B856" t="str">
            <v>TRANS/PAT-SUMMER SCHOOL</v>
          </cell>
          <cell r="C856" t="str">
            <v>1312-TRANS/PAT-SUMMER SCHOOL</v>
          </cell>
        </row>
        <row r="857">
          <cell r="A857">
            <v>1313</v>
          </cell>
          <cell r="B857" t="str">
            <v>TRANS/PAT-SPECIAL SCHOO</v>
          </cell>
          <cell r="C857" t="str">
            <v>1313-TRANS/PAT-SPECIAL SCHOO</v>
          </cell>
        </row>
        <row r="858">
          <cell r="A858">
            <v>1320</v>
          </cell>
          <cell r="B858" t="str">
            <v>TRANS FEES-DISTRICTS IN</v>
          </cell>
          <cell r="C858" t="str">
            <v>1320-TRANS FEES-DISTRICTS IN</v>
          </cell>
        </row>
        <row r="859">
          <cell r="A859">
            <v>1321</v>
          </cell>
          <cell r="B859" t="str">
            <v>TRANS/INSTATE-REGULAR S</v>
          </cell>
          <cell r="C859" t="str">
            <v>1321-TRANS/INSTATE-REGULAR S</v>
          </cell>
        </row>
        <row r="860">
          <cell r="A860">
            <v>1322</v>
          </cell>
          <cell r="B860" t="str">
            <v>TRANS/INSTATE-SUMMER SC</v>
          </cell>
          <cell r="C860" t="str">
            <v>1322-TRANS/INSTATE-SUMMER SC</v>
          </cell>
        </row>
        <row r="861">
          <cell r="A861">
            <v>1323</v>
          </cell>
          <cell r="B861" t="str">
            <v>TRANS/INSTATE-SPECIAL S</v>
          </cell>
          <cell r="C861" t="str">
            <v>1323-TRANS/INSTATE-SPECIAL S</v>
          </cell>
        </row>
        <row r="862">
          <cell r="A862">
            <v>1330</v>
          </cell>
          <cell r="B862" t="str">
            <v>TRANS FEES-DISTRICTS OU</v>
          </cell>
          <cell r="C862" t="str">
            <v>1330-TRANS FEES-DISTRICTS OU</v>
          </cell>
        </row>
        <row r="863">
          <cell r="A863">
            <v>1331</v>
          </cell>
          <cell r="B863" t="str">
            <v>TRANS/OUTST-REGULAR SCH</v>
          </cell>
          <cell r="C863" t="str">
            <v>1331-TRANS/OUTST-REGULAR SCH</v>
          </cell>
        </row>
        <row r="864">
          <cell r="A864">
            <v>1332</v>
          </cell>
          <cell r="B864" t="str">
            <v>TRANS/OUTST-SUMMER SCHO</v>
          </cell>
          <cell r="C864" t="str">
            <v>1332-TRANS/OUTST-SUMMER SCHO</v>
          </cell>
        </row>
        <row r="865">
          <cell r="A865">
            <v>1333</v>
          </cell>
          <cell r="B865" t="str">
            <v>TRANS/OUTST-SPECIAL SCH</v>
          </cell>
          <cell r="C865" t="str">
            <v>1333-TRANS/OUTST-SPECIAL SCH</v>
          </cell>
        </row>
        <row r="866">
          <cell r="A866">
            <v>1340</v>
          </cell>
          <cell r="B866" t="str">
            <v>TRANS FEES - OTHER SOUR</v>
          </cell>
          <cell r="C866" t="str">
            <v>1340-TRANS FEES - OTHER SOUR</v>
          </cell>
        </row>
        <row r="867">
          <cell r="A867">
            <v>1341</v>
          </cell>
          <cell r="B867" t="str">
            <v>TRANS/OTHER-REGULAR SCH</v>
          </cell>
          <cell r="C867" t="str">
            <v>1341-TRANS/OTHER-REGULAR SCH</v>
          </cell>
        </row>
        <row r="868">
          <cell r="A868">
            <v>1342</v>
          </cell>
          <cell r="B868" t="str">
            <v>TRANS/OTHER-SUMMER SCHO</v>
          </cell>
          <cell r="C868" t="str">
            <v>1342-TRANS/OTHER-SUMMER SCHO</v>
          </cell>
        </row>
        <row r="869">
          <cell r="A869">
            <v>1343</v>
          </cell>
          <cell r="B869" t="str">
            <v>TRANS/OTHER-SPECIAL SCH</v>
          </cell>
          <cell r="C869" t="str">
            <v>1343-TRANS/OTHER-SPECIAL SCH</v>
          </cell>
        </row>
        <row r="870">
          <cell r="A870">
            <v>1344</v>
          </cell>
          <cell r="B870" t="str">
            <v>TRANS/OTHER-EXTRACURRIC</v>
          </cell>
          <cell r="C870" t="str">
            <v>1344-TRANS/OTHER-EXTRACURRIC</v>
          </cell>
        </row>
        <row r="871">
          <cell r="A871">
            <v>1390</v>
          </cell>
          <cell r="B871" t="str">
            <v>OTHER TRANSPORTATION FE</v>
          </cell>
          <cell r="C871" t="str">
            <v>1390-OTHER TRANSPORTATION FE</v>
          </cell>
        </row>
        <row r="872">
          <cell r="A872">
            <v>1400</v>
          </cell>
          <cell r="B872" t="str">
            <v>EARNINGS ON INVESTMENTS</v>
          </cell>
          <cell r="C872" t="str">
            <v>1400-EARNINGS ON INVESTMENTS</v>
          </cell>
        </row>
        <row r="873">
          <cell r="A873">
            <v>1410</v>
          </cell>
          <cell r="B873" t="str">
            <v>INTEREST IN INVESTMENTS</v>
          </cell>
          <cell r="C873" t="str">
            <v>1410-INTEREST IN INVESTMENTS</v>
          </cell>
        </row>
        <row r="874">
          <cell r="A874">
            <v>1420</v>
          </cell>
          <cell r="B874" t="str">
            <v>DIVIDENDS ON INVESTMENT</v>
          </cell>
          <cell r="C874" t="str">
            <v>1420-DIVIDENDS ON INVESTMENT</v>
          </cell>
        </row>
        <row r="875">
          <cell r="A875">
            <v>1430</v>
          </cell>
          <cell r="B875" t="str">
            <v>GAIN OR LOSS ON SALE OF</v>
          </cell>
          <cell r="C875" t="str">
            <v>1430-GAIN OR LOSS ON SALE OF</v>
          </cell>
        </row>
        <row r="876">
          <cell r="A876">
            <v>1440</v>
          </cell>
          <cell r="B876" t="str">
            <v>RENT REAL-PROP HELD FOR</v>
          </cell>
          <cell r="C876" t="str">
            <v>1440-RENT REAL-PROP HELD FOR</v>
          </cell>
        </row>
        <row r="877">
          <cell r="A877">
            <v>1490</v>
          </cell>
          <cell r="B877" t="str">
            <v>OTHER EARNINGS ON INVES</v>
          </cell>
          <cell r="C877" t="str">
            <v>1490-OTHER EARNINGS ON INVES</v>
          </cell>
        </row>
        <row r="878">
          <cell r="A878">
            <v>1500</v>
          </cell>
          <cell r="B878" t="str">
            <v>FOOD SERVICES</v>
          </cell>
          <cell r="C878" t="str">
            <v>1500-FOOD SERVICES</v>
          </cell>
        </row>
        <row r="879">
          <cell r="A879">
            <v>1510</v>
          </cell>
          <cell r="B879" t="str">
            <v>FOOD SERVICES - STUDENT</v>
          </cell>
          <cell r="C879" t="str">
            <v>1510-FOOD SERVICES - STUDENT</v>
          </cell>
        </row>
        <row r="880">
          <cell r="A880">
            <v>1511</v>
          </cell>
          <cell r="B880" t="str">
            <v>SALES OF BREAKFASTS TO</v>
          </cell>
          <cell r="C880" t="str">
            <v>1511-SALES OF BREAKFASTS TO</v>
          </cell>
        </row>
        <row r="881">
          <cell r="A881">
            <v>1512</v>
          </cell>
          <cell r="B881" t="str">
            <v>SALE OF TYPE A LUNCH TO</v>
          </cell>
          <cell r="C881" t="str">
            <v>1512-SALE OF TYPE A LUNCH TO</v>
          </cell>
        </row>
        <row r="882">
          <cell r="A882">
            <v>1513</v>
          </cell>
          <cell r="B882" t="str">
            <v>SALES OF ALA CARTE TO S</v>
          </cell>
          <cell r="C882" t="str">
            <v>1513-SALES OF ALA CARTE TO S</v>
          </cell>
        </row>
        <row r="883">
          <cell r="A883">
            <v>1514</v>
          </cell>
          <cell r="B883" t="str">
            <v>SALES OF MILK TO STUDEN</v>
          </cell>
          <cell r="C883" t="str">
            <v>1514-SALES OF MILK TO STUDEN</v>
          </cell>
        </row>
        <row r="884">
          <cell r="A884">
            <v>1520</v>
          </cell>
          <cell r="B884" t="str">
            <v>FOOD SERVICES - ADULTS</v>
          </cell>
          <cell r="C884" t="str">
            <v>1520-FOOD SERVICES - ADULTS</v>
          </cell>
        </row>
        <row r="885">
          <cell r="A885">
            <v>1521</v>
          </cell>
          <cell r="B885" t="str">
            <v>SALES OF BREAKFASTS TO</v>
          </cell>
          <cell r="C885" t="str">
            <v>1521-SALES OF BREAKFASTS TO</v>
          </cell>
        </row>
        <row r="886">
          <cell r="A886">
            <v>1522</v>
          </cell>
          <cell r="B886" t="str">
            <v>SALES OF TYPE A LUNCH-A</v>
          </cell>
          <cell r="C886" t="str">
            <v>1522-SALES OF TYPE A LUNCH-A</v>
          </cell>
        </row>
        <row r="887">
          <cell r="A887">
            <v>1523</v>
          </cell>
          <cell r="B887" t="str">
            <v>SALES OF ALA CARTE TO A</v>
          </cell>
          <cell r="C887" t="str">
            <v>1523-SALES OF ALA CARTE TO A</v>
          </cell>
        </row>
        <row r="888">
          <cell r="A888">
            <v>1524</v>
          </cell>
          <cell r="B888" t="str">
            <v>SALES OF MILK TO ADULTS</v>
          </cell>
          <cell r="C888" t="str">
            <v>1524-SALES OF MILK TO ADULTS</v>
          </cell>
        </row>
        <row r="889">
          <cell r="A889">
            <v>1540</v>
          </cell>
          <cell r="B889" t="str">
            <v>FOOD SERVICES-ELDERLY P</v>
          </cell>
          <cell r="C889" t="str">
            <v>1540-FOOD SERVICES-ELDERLY P</v>
          </cell>
        </row>
        <row r="890">
          <cell r="A890">
            <v>1541</v>
          </cell>
          <cell r="B890" t="str">
            <v>SALES OF BREAKFASTS-ELD</v>
          </cell>
          <cell r="C890" t="str">
            <v>1541-SALES OF BREAKFASTS-ELD</v>
          </cell>
        </row>
        <row r="891">
          <cell r="A891">
            <v>1542</v>
          </cell>
          <cell r="B891" t="str">
            <v>SALES OF TYPE A LUNCH-E</v>
          </cell>
          <cell r="C891" t="str">
            <v>1542-SALES OF TYPE A LUNCH-E</v>
          </cell>
        </row>
        <row r="892">
          <cell r="A892">
            <v>1543</v>
          </cell>
          <cell r="B892" t="str">
            <v>SALES OF ALA CARTE - EL</v>
          </cell>
          <cell r="C892" t="str">
            <v>1543-SALES OF ALA CARTE - EL</v>
          </cell>
        </row>
        <row r="893">
          <cell r="A893">
            <v>1544</v>
          </cell>
          <cell r="B893" t="str">
            <v>SALES OF MILK - ELDERLY</v>
          </cell>
          <cell r="C893" t="str">
            <v>1544-SALES OF MILK - ELDERLY</v>
          </cell>
        </row>
        <row r="894">
          <cell r="A894">
            <v>1550</v>
          </cell>
          <cell r="B894" t="str">
            <v>FOOD SERV-SPECIAL FUNCT</v>
          </cell>
          <cell r="C894" t="str">
            <v>1550-FOOD SERV-SPECIAL FUNCT</v>
          </cell>
        </row>
        <row r="895">
          <cell r="A895">
            <v>1551</v>
          </cell>
          <cell r="B895" t="str">
            <v>FOOD SERV-EXTRACURRIC A</v>
          </cell>
          <cell r="C895" t="str">
            <v>1551-FOOD SERV-EXTRACURRIC A</v>
          </cell>
        </row>
        <row r="896">
          <cell r="A896">
            <v>1559</v>
          </cell>
          <cell r="B896" t="str">
            <v>FOOD SERV- OTHER SPECIA</v>
          </cell>
          <cell r="C896" t="str">
            <v>1559-FOOD SERV- OTHER SPECIA</v>
          </cell>
        </row>
        <row r="897">
          <cell r="A897">
            <v>1590</v>
          </cell>
          <cell r="B897" t="str">
            <v>FOOD SERVICES-OTHER REC</v>
          </cell>
          <cell r="C897" t="str">
            <v>1590-FOOD SERVICES-OTHER REC</v>
          </cell>
        </row>
        <row r="898">
          <cell r="A898">
            <v>1600</v>
          </cell>
          <cell r="B898" t="str">
            <v>EXTRA CURRIC (STUDENT)</v>
          </cell>
          <cell r="C898" t="str">
            <v>1600-EXTRA CURRIC (STUDENT)</v>
          </cell>
        </row>
        <row r="899">
          <cell r="A899">
            <v>1610</v>
          </cell>
          <cell r="B899" t="str">
            <v>EXTRACURRICULAR ADMISSI</v>
          </cell>
          <cell r="C899" t="str">
            <v>1610-EXTRACURRICULAR ADMISSI</v>
          </cell>
        </row>
        <row r="900">
          <cell r="A900">
            <v>1611</v>
          </cell>
          <cell r="B900" t="str">
            <v>ADMISSIONS-ACADEMIC ORI</v>
          </cell>
          <cell r="C900" t="str">
            <v>1611-ADMISSIONS-ACADEMIC ORI</v>
          </cell>
        </row>
        <row r="901">
          <cell r="A901">
            <v>1612</v>
          </cell>
          <cell r="B901" t="str">
            <v>ADMISSIONS-LANGUAGE ORI</v>
          </cell>
          <cell r="C901" t="str">
            <v>1612-ADMISSIONS-LANGUAGE ORI</v>
          </cell>
        </row>
        <row r="902">
          <cell r="A902">
            <v>1613</v>
          </cell>
          <cell r="B902" t="str">
            <v>ADMISSIONS-OCCUPATION O</v>
          </cell>
          <cell r="C902" t="str">
            <v>1613-ADMISSIONS-OCCUPATION O</v>
          </cell>
        </row>
        <row r="903">
          <cell r="A903">
            <v>1614</v>
          </cell>
          <cell r="B903" t="str">
            <v>ADMISSIONS-MUSIC ORIENT</v>
          </cell>
          <cell r="C903" t="str">
            <v>1614-ADMISSIONS-MUSIC ORIENT</v>
          </cell>
        </row>
        <row r="904">
          <cell r="A904">
            <v>1615</v>
          </cell>
          <cell r="B904" t="str">
            <v>ADMISSIONS-SPORTS ORIEN</v>
          </cell>
          <cell r="C904" t="str">
            <v>1615-ADMISSIONS-SPORTS ORIEN</v>
          </cell>
        </row>
        <row r="905">
          <cell r="A905">
            <v>1616</v>
          </cell>
          <cell r="B905" t="str">
            <v>ADMISSIONS-SCHOOL/PUBLI</v>
          </cell>
          <cell r="C905" t="str">
            <v>1616-ADMISSIONS-SCHOOL/PUBLI</v>
          </cell>
        </row>
        <row r="906">
          <cell r="A906">
            <v>1617</v>
          </cell>
          <cell r="B906" t="str">
            <v>ADMISSIONS-HONOR SOCIET</v>
          </cell>
          <cell r="C906" t="str">
            <v>1617-ADMISSIONS-HONOR SOCIET</v>
          </cell>
        </row>
        <row r="907">
          <cell r="A907">
            <v>1620</v>
          </cell>
          <cell r="B907" t="str">
            <v>EXTRACURRICULAR SALES</v>
          </cell>
          <cell r="C907" t="str">
            <v>1620-EXTRACURRICULAR SALES</v>
          </cell>
        </row>
        <row r="908">
          <cell r="A908">
            <v>1621</v>
          </cell>
          <cell r="B908" t="str">
            <v>SALES-ACADEMIC ORIENTED</v>
          </cell>
          <cell r="C908" t="str">
            <v>1621-SALES-ACADEMIC ORIENTED</v>
          </cell>
        </row>
        <row r="909">
          <cell r="A909">
            <v>1622</v>
          </cell>
          <cell r="B909" t="str">
            <v>SALES-LANGUAGE ORIENTED</v>
          </cell>
          <cell r="C909" t="str">
            <v>1622-SALES-LANGUAGE ORIENTED</v>
          </cell>
        </row>
        <row r="910">
          <cell r="A910">
            <v>1623</v>
          </cell>
          <cell r="B910" t="str">
            <v>SALES-OCCUPATION ORIENT</v>
          </cell>
          <cell r="C910" t="str">
            <v>1623-SALES-OCCUPATION ORIENT</v>
          </cell>
        </row>
        <row r="911">
          <cell r="A911">
            <v>1624</v>
          </cell>
          <cell r="B911" t="str">
            <v>SALES-MUSIC ORIENTED</v>
          </cell>
          <cell r="C911" t="str">
            <v>1624-SALES-MUSIC ORIENTED</v>
          </cell>
        </row>
        <row r="912">
          <cell r="A912">
            <v>1625</v>
          </cell>
          <cell r="B912" t="str">
            <v>SALES-SPORTS ORIENTED</v>
          </cell>
          <cell r="C912" t="str">
            <v>1625-SALES-SPORTS ORIENTED</v>
          </cell>
        </row>
        <row r="913">
          <cell r="A913">
            <v>1626</v>
          </cell>
          <cell r="B913" t="str">
            <v>SALES-SCHOOL &amp; PUBLIC S</v>
          </cell>
          <cell r="C913" t="str">
            <v>1626-SALES-SCHOOL &amp; PUBLIC S</v>
          </cell>
        </row>
        <row r="914">
          <cell r="A914">
            <v>1627</v>
          </cell>
          <cell r="B914" t="str">
            <v>SALES-HONOR SOCIETY ACT</v>
          </cell>
          <cell r="C914" t="str">
            <v>1627-SALES-HONOR SOCIETY ACT</v>
          </cell>
        </row>
        <row r="915">
          <cell r="A915">
            <v>1630</v>
          </cell>
          <cell r="B915" t="str">
            <v>DUES AND FEES</v>
          </cell>
          <cell r="C915" t="str">
            <v>1630-DUES AND FEES</v>
          </cell>
        </row>
        <row r="916">
          <cell r="A916">
            <v>1631</v>
          </cell>
          <cell r="B916" t="str">
            <v>DUES/FEES-ACADEMIC ORIE</v>
          </cell>
          <cell r="C916" t="str">
            <v>1631-DUES/FEES-ACADEMIC ORIE</v>
          </cell>
        </row>
        <row r="917">
          <cell r="A917">
            <v>1632</v>
          </cell>
          <cell r="B917" t="str">
            <v>DUES/FEES-LANGUAGE ORIE</v>
          </cell>
          <cell r="C917" t="str">
            <v>1632-DUES/FEES-LANGUAGE ORIE</v>
          </cell>
        </row>
        <row r="918">
          <cell r="A918">
            <v>1633</v>
          </cell>
          <cell r="B918" t="str">
            <v>DUES/FEES-OCCUPATION OR</v>
          </cell>
          <cell r="C918" t="str">
            <v>1633-DUES/FEES-OCCUPATION OR</v>
          </cell>
        </row>
        <row r="919">
          <cell r="A919">
            <v>1634</v>
          </cell>
          <cell r="B919" t="str">
            <v>DUES/FEES-MUSIC ORIENTE</v>
          </cell>
          <cell r="C919" t="str">
            <v>1634-DUES/FEES-MUSIC ORIENTE</v>
          </cell>
        </row>
        <row r="920">
          <cell r="A920">
            <v>1635</v>
          </cell>
          <cell r="B920" t="str">
            <v>DUES/FEES-SPORT ORIENTE</v>
          </cell>
          <cell r="C920" t="str">
            <v>1635-DUES/FEES-SPORT ORIENTE</v>
          </cell>
        </row>
        <row r="921">
          <cell r="A921">
            <v>1636</v>
          </cell>
          <cell r="B921" t="str">
            <v>DUES/FEES-SCHOOL/PUBLIC</v>
          </cell>
          <cell r="C921" t="str">
            <v>1636-DUES/FEES-SCHOOL/PUBLIC</v>
          </cell>
        </row>
        <row r="922">
          <cell r="A922">
            <v>1637</v>
          </cell>
          <cell r="B922" t="str">
            <v>DUES/FEES-HONOR SOCIETI</v>
          </cell>
          <cell r="C922" t="str">
            <v>1637-DUES/FEES-HONOR SOCIETI</v>
          </cell>
        </row>
        <row r="923">
          <cell r="A923">
            <v>1640</v>
          </cell>
          <cell r="B923" t="str">
            <v>BOOKSTORE SALES</v>
          </cell>
          <cell r="C923" t="str">
            <v>1640-BOOKSTORE SALES</v>
          </cell>
        </row>
        <row r="924">
          <cell r="A924">
            <v>1690</v>
          </cell>
          <cell r="B924" t="str">
            <v>OTHER EXTRACURRICULAR A</v>
          </cell>
          <cell r="C924" t="str">
            <v>1690-OTHER EXTRACURRICULAR A</v>
          </cell>
        </row>
        <row r="925">
          <cell r="A925">
            <v>1700</v>
          </cell>
          <cell r="B925" t="str">
            <v>CLASSROOM MATERIALS AND</v>
          </cell>
          <cell r="C925" t="str">
            <v>1700-CLASSROOM MATERIALS AND</v>
          </cell>
        </row>
        <row r="926">
          <cell r="A926">
            <v>1710</v>
          </cell>
          <cell r="B926" t="str">
            <v>CLASSROOM SUPPLIES</v>
          </cell>
          <cell r="C926" t="str">
            <v>1710-CLASSROOM SUPPLIES</v>
          </cell>
        </row>
        <row r="927">
          <cell r="A927">
            <v>1720</v>
          </cell>
          <cell r="B927" t="str">
            <v>SALE OF WORKBOOKS</v>
          </cell>
          <cell r="C927" t="str">
            <v>1720-SALE OF WORKBOOKS</v>
          </cell>
        </row>
        <row r="928">
          <cell r="A928">
            <v>1730</v>
          </cell>
          <cell r="B928" t="str">
            <v>SALE OF TEXTBOOKS</v>
          </cell>
          <cell r="C928" t="str">
            <v>1730-SALE OF TEXTBOOKS</v>
          </cell>
        </row>
        <row r="929">
          <cell r="A929">
            <v>1740</v>
          </cell>
          <cell r="B929" t="str">
            <v>CLASS FEES</v>
          </cell>
          <cell r="C929" t="str">
            <v>1740-CLASS FEES</v>
          </cell>
        </row>
        <row r="930">
          <cell r="A930">
            <v>1790</v>
          </cell>
          <cell r="B930" t="str">
            <v>OTHER CLASSRM MATERIALS</v>
          </cell>
          <cell r="C930" t="str">
            <v>1790-OTHER CLASSRM MATERIALS</v>
          </cell>
        </row>
        <row r="931">
          <cell r="A931">
            <v>1800</v>
          </cell>
          <cell r="B931" t="str">
            <v>MISC. RECEIPTS - LOCAL</v>
          </cell>
          <cell r="C931" t="str">
            <v>1800-MISC. RECEIPTS - LOCAL</v>
          </cell>
        </row>
        <row r="932">
          <cell r="A932">
            <v>1810</v>
          </cell>
          <cell r="B932" t="str">
            <v>RENTALS</v>
          </cell>
          <cell r="C932" t="str">
            <v>1810-RENTALS</v>
          </cell>
        </row>
        <row r="933">
          <cell r="A933">
            <v>1820</v>
          </cell>
          <cell r="B933" t="str">
            <v>CONTRIB &amp; DONATION - PR</v>
          </cell>
          <cell r="C933" t="str">
            <v>1820-CONTRIB &amp; DONATION - PR</v>
          </cell>
        </row>
        <row r="934">
          <cell r="A934">
            <v>1830</v>
          </cell>
          <cell r="B934" t="str">
            <v>SERVICE PROVIDED OTHR E</v>
          </cell>
          <cell r="C934" t="str">
            <v>1830-SERVICE PROVIDED OTHR E</v>
          </cell>
        </row>
        <row r="935">
          <cell r="A935">
            <v>1832</v>
          </cell>
          <cell r="B935" t="str">
            <v>SERVICE PROVIDED OTHER</v>
          </cell>
          <cell r="C935" t="str">
            <v>1832-SERVICE PROVIDED OTHER</v>
          </cell>
        </row>
        <row r="936">
          <cell r="A936">
            <v>1833</v>
          </cell>
          <cell r="B936" t="str">
            <v>CUSTOMER SERVICES</v>
          </cell>
          <cell r="C936" t="str">
            <v>1833-CUSTOMER SERVICES</v>
          </cell>
        </row>
        <row r="937">
          <cell r="A937">
            <v>1839</v>
          </cell>
          <cell r="B937" t="str">
            <v>SERVICES PROVIDED-OTHER</v>
          </cell>
          <cell r="C937" t="str">
            <v>1839-SERVICES PROVIDED-OTHER</v>
          </cell>
        </row>
        <row r="938">
          <cell r="A938">
            <v>1840</v>
          </cell>
          <cell r="B938" t="str">
            <v>REVENUE-COMMUNITY SERV</v>
          </cell>
          <cell r="C938" t="str">
            <v>1840-REVENUE-COMMUNITY SERV</v>
          </cell>
        </row>
        <row r="939">
          <cell r="A939">
            <v>1850</v>
          </cell>
          <cell r="B939" t="str">
            <v>COMMISSIONS</v>
          </cell>
          <cell r="C939" t="str">
            <v>1850-COMMISSIONS</v>
          </cell>
        </row>
        <row r="940">
          <cell r="A940">
            <v>1851</v>
          </cell>
          <cell r="B940" t="str">
            <v>VENDING MACHINE</v>
          </cell>
          <cell r="C940" t="str">
            <v>1851-VENDING MACHINE</v>
          </cell>
        </row>
        <row r="941">
          <cell r="A941">
            <v>1852</v>
          </cell>
          <cell r="B941" t="str">
            <v>TELEPHONE COIN BOX</v>
          </cell>
          <cell r="C941" t="str">
            <v>1852-TELEPHONE COIN BOX</v>
          </cell>
        </row>
        <row r="942">
          <cell r="A942">
            <v>1860</v>
          </cell>
          <cell r="B942" t="str">
            <v>FINES</v>
          </cell>
          <cell r="C942" t="str">
            <v>1860-FINES</v>
          </cell>
        </row>
        <row r="943">
          <cell r="A943">
            <v>1870</v>
          </cell>
          <cell r="B943" t="str">
            <v>CHARGES FOR SELF-INSURA</v>
          </cell>
          <cell r="C943" t="str">
            <v>1870-CHARGES FOR SELF-INSURA</v>
          </cell>
        </row>
        <row r="944">
          <cell r="A944">
            <v>1871</v>
          </cell>
          <cell r="B944" t="str">
            <v>SELF-INSURANCE LIABILIT</v>
          </cell>
          <cell r="C944" t="str">
            <v>1871-SELF-INSURANCE LIABILIT</v>
          </cell>
        </row>
        <row r="945">
          <cell r="A945">
            <v>1872</v>
          </cell>
          <cell r="B945" t="str">
            <v>SELF-INSURANCE EMPLOYEE</v>
          </cell>
          <cell r="C945" t="str">
            <v>1872-SELF-INSURANCE EMPLOYEE</v>
          </cell>
        </row>
        <row r="946">
          <cell r="A946">
            <v>1880</v>
          </cell>
          <cell r="B946" t="str">
            <v>COMP FOR PROPERTY TAX E</v>
          </cell>
          <cell r="C946" t="str">
            <v>1880-COMP FOR PROPERTY TAX E</v>
          </cell>
        </row>
        <row r="947">
          <cell r="A947">
            <v>1890</v>
          </cell>
          <cell r="B947" t="str">
            <v>OTHER MISCELLANEOUS REC</v>
          </cell>
          <cell r="C947" t="str">
            <v>1890-OTHER MISCELLANEOUS REC</v>
          </cell>
        </row>
        <row r="948">
          <cell r="A948">
            <v>1900</v>
          </cell>
          <cell r="B948" t="str">
            <v>OTHER RECEIPTS - LOCAL</v>
          </cell>
          <cell r="C948" t="str">
            <v>1900-OTHER RECEIPTS - LOCAL</v>
          </cell>
        </row>
        <row r="949">
          <cell r="A949">
            <v>1910</v>
          </cell>
          <cell r="B949" t="str">
            <v>PREM/ACCR INT ON B &amp; N</v>
          </cell>
          <cell r="C949" t="str">
            <v>1910-PREM/ACCR INT ON B &amp; N</v>
          </cell>
        </row>
        <row r="950">
          <cell r="A950">
            <v>1911</v>
          </cell>
          <cell r="B950" t="str">
            <v>PREM ON SALE OF BONDS &amp;</v>
          </cell>
          <cell r="C950" t="str">
            <v>1911-PREM ON SALE OF BONDS &amp;</v>
          </cell>
        </row>
        <row r="951">
          <cell r="A951">
            <v>1912</v>
          </cell>
          <cell r="B951" t="str">
            <v>PREM ON SALE REFUNDING</v>
          </cell>
          <cell r="C951" t="str">
            <v>1912-PREM ON SALE REFUNDING</v>
          </cell>
        </row>
        <row r="952">
          <cell r="A952">
            <v>1913</v>
          </cell>
          <cell r="B952" t="str">
            <v>ACCR INT ON SALE OF B &amp;</v>
          </cell>
          <cell r="C952" t="str">
            <v>1913-ACCR INT ON SALE OF B &amp;</v>
          </cell>
        </row>
        <row r="953">
          <cell r="A953">
            <v>1914</v>
          </cell>
          <cell r="B953" t="str">
            <v>ACCR INT SALE REFUNDING</v>
          </cell>
          <cell r="C953" t="str">
            <v>1914-ACCR INT SALE REFUNDING</v>
          </cell>
        </row>
        <row r="954">
          <cell r="A954">
            <v>1919</v>
          </cell>
          <cell r="B954" t="str">
            <v>OTHER PREMIUMS/ACCR INT</v>
          </cell>
          <cell r="C954" t="str">
            <v>1919-OTHER PREMIUMS/ACCR INT</v>
          </cell>
        </row>
        <row r="955">
          <cell r="A955">
            <v>1920</v>
          </cell>
          <cell r="B955" t="str">
            <v>SALE OF BONDS</v>
          </cell>
          <cell r="C955" t="str">
            <v>1920-SALE OF BONDS</v>
          </cell>
        </row>
        <row r="956">
          <cell r="A956">
            <v>1921</v>
          </cell>
          <cell r="B956" t="str">
            <v>SALE OF BONDS</v>
          </cell>
          <cell r="C956" t="str">
            <v>1921-SALE OF BONDS</v>
          </cell>
        </row>
        <row r="957">
          <cell r="A957">
            <v>1922</v>
          </cell>
          <cell r="B957" t="str">
            <v>SALE OF REFUNDING BONDS</v>
          </cell>
          <cell r="C957" t="str">
            <v>1922-SALE OF REFUNDING BONDS</v>
          </cell>
        </row>
        <row r="958">
          <cell r="A958">
            <v>1930</v>
          </cell>
          <cell r="B958" t="str">
            <v>SALE &amp; LOSS OF ASSETS</v>
          </cell>
          <cell r="C958" t="str">
            <v>1930-SALE &amp; LOSS OF ASSETS</v>
          </cell>
        </row>
        <row r="959">
          <cell r="A959">
            <v>1931</v>
          </cell>
          <cell r="B959" t="str">
            <v>SALE OF FIXED ASSETS</v>
          </cell>
          <cell r="C959" t="str">
            <v>1931-SALE OF FIXED ASSETS</v>
          </cell>
        </row>
        <row r="960">
          <cell r="A960">
            <v>1932</v>
          </cell>
          <cell r="B960" t="str">
            <v>COMPENSAT FOR LOSS OF A</v>
          </cell>
          <cell r="C960" t="str">
            <v>1932-COMPENSAT FOR LOSS OF A</v>
          </cell>
        </row>
        <row r="961">
          <cell r="A961">
            <v>1933</v>
          </cell>
          <cell r="B961" t="str">
            <v>SALE OF PERSONAL PROPER</v>
          </cell>
          <cell r="C961" t="str">
            <v>1933-SALE OF PERSONAL PROPER</v>
          </cell>
        </row>
        <row r="962">
          <cell r="A962">
            <v>1934</v>
          </cell>
          <cell r="B962" t="str">
            <v>INSURANCE PROCEEDS</v>
          </cell>
          <cell r="C962" t="str">
            <v>1934-INSURANCE PROCEEDS</v>
          </cell>
        </row>
        <row r="963">
          <cell r="A963">
            <v>1940</v>
          </cell>
          <cell r="B963" t="str">
            <v>PROCEEDS FROM SALE OF N</v>
          </cell>
          <cell r="C963" t="str">
            <v>1940-PROCEEDS FROM SALE OF N</v>
          </cell>
        </row>
        <row r="964">
          <cell r="A964">
            <v>1941</v>
          </cell>
          <cell r="B964" t="str">
            <v>SALE CURR YR TAX ANTIC</v>
          </cell>
          <cell r="C964" t="str">
            <v>1941-SALE CURR YR TAX ANTIC</v>
          </cell>
        </row>
        <row r="965">
          <cell r="A965">
            <v>1942</v>
          </cell>
          <cell r="B965" t="str">
            <v>SALE CURR YR REV ANTIC</v>
          </cell>
          <cell r="C965" t="str">
            <v>1942-SALE CURR YR REV ANTIC</v>
          </cell>
        </row>
        <row r="966">
          <cell r="A966">
            <v>1943</v>
          </cell>
          <cell r="B966" t="str">
            <v>SALE LONG-TERM TAX ANTI</v>
          </cell>
          <cell r="C966" t="str">
            <v>1943-SALE LONG-TERM TAX ANTI</v>
          </cell>
        </row>
        <row r="967">
          <cell r="A967">
            <v>1944</v>
          </cell>
          <cell r="B967" t="str">
            <v>SALE ENERGY CONSERVATIO</v>
          </cell>
          <cell r="C967" t="str">
            <v>1944-SALE ENERGY CONSERVATIO</v>
          </cell>
        </row>
        <row r="968">
          <cell r="A968">
            <v>1949</v>
          </cell>
          <cell r="B968" t="str">
            <v>SALE OF OTHER NOTES</v>
          </cell>
          <cell r="C968" t="str">
            <v>1949-SALE OF OTHER NOTES</v>
          </cell>
        </row>
        <row r="969">
          <cell r="A969">
            <v>1950</v>
          </cell>
          <cell r="B969" t="str">
            <v>ADV FROM STATE SOLVENCY</v>
          </cell>
          <cell r="C969" t="str">
            <v>1950-ADV FROM STATE SOLVENCY</v>
          </cell>
        </row>
        <row r="970">
          <cell r="A970">
            <v>2000</v>
          </cell>
          <cell r="B970" t="str">
            <v>RCPTS FROM INTERMEDIATE</v>
          </cell>
          <cell r="C970" t="str">
            <v>2000-RCPTS FROM INTERMEDIATE</v>
          </cell>
        </row>
        <row r="971">
          <cell r="A971">
            <v>2100</v>
          </cell>
          <cell r="B971" t="str">
            <v>UNRESTRICTED GRANTS-IN-</v>
          </cell>
          <cell r="C971" t="str">
            <v>2100-UNRESTRICTED GRANTS-IN-</v>
          </cell>
        </row>
        <row r="972">
          <cell r="A972">
            <v>2200</v>
          </cell>
          <cell r="B972" t="str">
            <v>RESTRICTED GRANTS-IN-AI</v>
          </cell>
          <cell r="C972" t="str">
            <v>2200-RESTRICTED GRANTS-IN-AI</v>
          </cell>
        </row>
        <row r="973">
          <cell r="A973">
            <v>2300</v>
          </cell>
          <cell r="B973" t="str">
            <v>REVENUE FOR/ON BEHALF S</v>
          </cell>
          <cell r="C973" t="str">
            <v>2300-REVENUE FOR/ON BEHALF S</v>
          </cell>
        </row>
        <row r="974">
          <cell r="A974">
            <v>2400</v>
          </cell>
          <cell r="B974" t="str">
            <v>REVENUE IN LIEU OF TAXE</v>
          </cell>
          <cell r="C974" t="str">
            <v>2400-REVENUE IN LIEU OF TAXE</v>
          </cell>
        </row>
        <row r="975">
          <cell r="A975">
            <v>3000</v>
          </cell>
          <cell r="B975" t="str">
            <v>RECEIPTS FROM STATE SOU</v>
          </cell>
          <cell r="C975" t="str">
            <v>3000-RECEIPTS FROM STATE SOU</v>
          </cell>
        </row>
        <row r="976">
          <cell r="A976">
            <v>3100</v>
          </cell>
          <cell r="B976" t="str">
            <v>UNRESTRICTED GRANTS-IN-</v>
          </cell>
          <cell r="C976" t="str">
            <v>3100-UNRESTRICTED GRANTS-IN-</v>
          </cell>
        </row>
        <row r="977">
          <cell r="A977">
            <v>3110</v>
          </cell>
          <cell r="B977" t="str">
            <v>SCHOOL FOUNDATION ALLOW</v>
          </cell>
          <cell r="C977" t="str">
            <v>3110-SCHOOL FOUNDATION ALLOW</v>
          </cell>
        </row>
        <row r="978">
          <cell r="A978">
            <v>3130</v>
          </cell>
          <cell r="B978" t="str">
            <v>PROPERTY TAX ALLOCATION</v>
          </cell>
          <cell r="C978" t="str">
            <v>3130-PROPERTY TAX ALLOCATION</v>
          </cell>
        </row>
        <row r="979">
          <cell r="A979">
            <v>3131</v>
          </cell>
          <cell r="B979" t="str">
            <v>10% AND 2.5% ROLLBACK</v>
          </cell>
          <cell r="C979" t="str">
            <v>3131-10% AND 2.5% ROLLBACK</v>
          </cell>
        </row>
        <row r="980">
          <cell r="A980">
            <v>3132</v>
          </cell>
          <cell r="B980" t="str">
            <v>HOMESTEAD EXEMPTION</v>
          </cell>
          <cell r="C980" t="str">
            <v>3132-HOMESTEAD EXEMPTION</v>
          </cell>
        </row>
        <row r="981">
          <cell r="A981">
            <v>3133</v>
          </cell>
          <cell r="B981" t="str">
            <v>$10,000 PER. PROP. TAX</v>
          </cell>
          <cell r="C981" t="str">
            <v>3133-$10,000 PER. PROP. TAX</v>
          </cell>
        </row>
        <row r="982">
          <cell r="A982">
            <v>3134</v>
          </cell>
          <cell r="B982" t="str">
            <v>ELECTRIC DREG PROP TAX</v>
          </cell>
          <cell r="C982" t="str">
            <v>3134-ELECTRIC DREG PROP TAX</v>
          </cell>
        </row>
        <row r="983">
          <cell r="A983">
            <v>3135</v>
          </cell>
          <cell r="B983" t="str">
            <v>TANGIBLE PER. PROP. TAX</v>
          </cell>
          <cell r="C983" t="str">
            <v>3135-TANGIBLE PER. PROP. TAX</v>
          </cell>
        </row>
        <row r="984">
          <cell r="A984">
            <v>3139</v>
          </cell>
          <cell r="B984" t="str">
            <v>OTHER PROPERTY TAX ALLO</v>
          </cell>
          <cell r="C984" t="str">
            <v>3139-OTHER PROPERTY TAX ALLO</v>
          </cell>
        </row>
        <row r="985">
          <cell r="A985">
            <v>3190</v>
          </cell>
          <cell r="B985" t="str">
            <v>OTHER UNRESTRC GRANTS-I</v>
          </cell>
          <cell r="C985" t="str">
            <v>3190-OTHER UNRESTRC GRANTS-I</v>
          </cell>
        </row>
        <row r="986">
          <cell r="A986">
            <v>3200</v>
          </cell>
          <cell r="B986" t="str">
            <v>RESTRICTED GRANTS-IN-AI</v>
          </cell>
          <cell r="C986" t="str">
            <v>3200-RESTRICTED GRANTS-IN-AI</v>
          </cell>
        </row>
        <row r="987">
          <cell r="A987">
            <v>3210</v>
          </cell>
          <cell r="B987" t="str">
            <v>REST GRANT DIRECT FROM</v>
          </cell>
          <cell r="C987" t="str">
            <v>3210-REST GRANT DIRECT FROM</v>
          </cell>
        </row>
        <row r="988">
          <cell r="A988">
            <v>3211</v>
          </cell>
          <cell r="B988" t="str">
            <v>POVERTY BASED ASSISTANC</v>
          </cell>
          <cell r="C988" t="str">
            <v>3211-POVERTY BASED ASSISTANC</v>
          </cell>
        </row>
        <row r="989">
          <cell r="A989">
            <v>3212</v>
          </cell>
          <cell r="B989" t="str">
            <v>BUS PURCHASE ALLOWANCE</v>
          </cell>
          <cell r="C989" t="str">
            <v>3212-BUS PURCHASE ALLOWANCE</v>
          </cell>
        </row>
        <row r="990">
          <cell r="A990">
            <v>3213</v>
          </cell>
          <cell r="B990" t="str">
            <v>SCHOOL LUNCH</v>
          </cell>
          <cell r="C990" t="str">
            <v>3213-SCHOOL LUNCH</v>
          </cell>
        </row>
        <row r="991">
          <cell r="A991">
            <v>3214</v>
          </cell>
          <cell r="B991" t="str">
            <v>TEXTBOOKS/INSTRUCT MATE</v>
          </cell>
          <cell r="C991" t="str">
            <v>3214-TEXTBOOKS/INSTRUCT MATE</v>
          </cell>
        </row>
        <row r="992">
          <cell r="A992">
            <v>3219</v>
          </cell>
          <cell r="B992" t="str">
            <v>OTHER REST GRANTS-IN-AI</v>
          </cell>
          <cell r="C992" t="str">
            <v>3219-OTHER REST GRANTS-IN-AI</v>
          </cell>
        </row>
        <row r="993">
          <cell r="A993">
            <v>3220</v>
          </cell>
          <cell r="B993" t="str">
            <v>REST GRANT STATE FROM I</v>
          </cell>
          <cell r="C993" t="str">
            <v>3220-REST GRANT STATE FROM I</v>
          </cell>
        </row>
        <row r="994">
          <cell r="A994">
            <v>3221</v>
          </cell>
          <cell r="B994" t="str">
            <v>REST GRANT STATE FROM S</v>
          </cell>
          <cell r="C994" t="str">
            <v>3221-REST GRANT STATE FROM S</v>
          </cell>
        </row>
        <row r="995">
          <cell r="A995">
            <v>3229</v>
          </cell>
          <cell r="B995" t="str">
            <v>REST GRANT STATE/OTHER</v>
          </cell>
          <cell r="C995" t="str">
            <v>3229-REST GRANT STATE/OTHER</v>
          </cell>
        </row>
        <row r="996">
          <cell r="A996">
            <v>3300</v>
          </cell>
          <cell r="B996" t="str">
            <v>REVENUE FOR/ON BEHALF S</v>
          </cell>
          <cell r="C996" t="str">
            <v>3300-REVENUE FOR/ON BEHALF S</v>
          </cell>
        </row>
        <row r="997">
          <cell r="A997">
            <v>3400</v>
          </cell>
          <cell r="B997" t="str">
            <v>REVENUE IN LIEU OF TAXE</v>
          </cell>
          <cell r="C997" t="str">
            <v>3400-REVENUE IN LIEU OF TAXE</v>
          </cell>
        </row>
        <row r="998">
          <cell r="A998">
            <v>4000</v>
          </cell>
          <cell r="B998" t="str">
            <v>RECEIPTS FROM FEDERAL S</v>
          </cell>
          <cell r="C998" t="str">
            <v>4000-RECEIPTS FROM FEDERAL S</v>
          </cell>
        </row>
        <row r="999">
          <cell r="A999">
            <v>4100</v>
          </cell>
          <cell r="B999" t="str">
            <v>UNRESTRICTED GRANTS-IN-</v>
          </cell>
          <cell r="C999" t="str">
            <v>4100-UNRESTRICTED GRANTS-IN-</v>
          </cell>
        </row>
        <row r="1000">
          <cell r="A1000">
            <v>4110</v>
          </cell>
          <cell r="B1000" t="str">
            <v>UNRES GRANT DIREC - FED</v>
          </cell>
          <cell r="C1000" t="str">
            <v>4110-UNRES GRANT DIREC - FED</v>
          </cell>
        </row>
        <row r="1001">
          <cell r="A1001">
            <v>4120</v>
          </cell>
          <cell r="B1001" t="str">
            <v>UNRES GRANT FED FROM ST</v>
          </cell>
          <cell r="C1001" t="str">
            <v>4120-UNRES GRANT FED FROM ST</v>
          </cell>
        </row>
        <row r="1002">
          <cell r="A1002">
            <v>4130</v>
          </cell>
          <cell r="B1002" t="str">
            <v>UNRES GRANT FED FROM IN</v>
          </cell>
          <cell r="C1002" t="str">
            <v>4130-UNRES GRANT FED FROM IN</v>
          </cell>
        </row>
        <row r="1003">
          <cell r="A1003">
            <v>4131</v>
          </cell>
          <cell r="B1003" t="str">
            <v>UNRES FROM FED/OTHER SC</v>
          </cell>
          <cell r="C1003" t="str">
            <v>4131-UNRES FROM FED/OTHER SC</v>
          </cell>
        </row>
        <row r="1004">
          <cell r="A1004">
            <v>4139</v>
          </cell>
          <cell r="B1004" t="str">
            <v>UNRES FROM FED/OTHER IN</v>
          </cell>
          <cell r="C1004" t="str">
            <v>4139-UNRES FROM FED/OTHER IN</v>
          </cell>
        </row>
        <row r="1005">
          <cell r="A1005">
            <v>4200</v>
          </cell>
          <cell r="B1005" t="str">
            <v>RESTRICTED GRANTS-IN-AI</v>
          </cell>
          <cell r="C1005" t="str">
            <v>4200-RESTRICTED GRANTS-IN-AI</v>
          </cell>
        </row>
        <row r="1006">
          <cell r="A1006">
            <v>4210</v>
          </cell>
          <cell r="B1006" t="str">
            <v>REST GRANT DIREC - FED</v>
          </cell>
          <cell r="C1006" t="str">
            <v>4210-REST GRANT DIREC - FED</v>
          </cell>
        </row>
        <row r="1007">
          <cell r="A1007">
            <v>4220</v>
          </cell>
          <cell r="B1007" t="str">
            <v>REST GRANT FED FROM STA</v>
          </cell>
          <cell r="C1007" t="str">
            <v>4220-REST GRANT FED FROM STA</v>
          </cell>
        </row>
        <row r="1008">
          <cell r="A1008">
            <v>4230</v>
          </cell>
          <cell r="B1008" t="str">
            <v>REST GRANT FED FROM INT</v>
          </cell>
          <cell r="C1008" t="str">
            <v>4230-REST GRANT FED FROM INT</v>
          </cell>
        </row>
        <row r="1009">
          <cell r="A1009">
            <v>4231</v>
          </cell>
          <cell r="B1009" t="str">
            <v>REST GRANT FED/OTHER SC</v>
          </cell>
          <cell r="C1009" t="str">
            <v>4231-REST GRANT FED/OTHER SC</v>
          </cell>
        </row>
        <row r="1010">
          <cell r="A1010">
            <v>4239</v>
          </cell>
          <cell r="B1010" t="str">
            <v>REST GRANT FED/OTHER IN</v>
          </cell>
          <cell r="C1010" t="str">
            <v>4239-REST GRANT FED/OTHER IN</v>
          </cell>
        </row>
        <row r="1011">
          <cell r="A1011">
            <v>4300</v>
          </cell>
          <cell r="B1011" t="str">
            <v>REVENUE FOR/ON BEHALF S</v>
          </cell>
          <cell r="C1011" t="str">
            <v>4300-REVENUE FOR/ON BEHALF S</v>
          </cell>
        </row>
        <row r="1012">
          <cell r="A1012">
            <v>4400</v>
          </cell>
          <cell r="B1012" t="str">
            <v>REVENUE IN LIEU OF TAXE</v>
          </cell>
          <cell r="C1012" t="str">
            <v>4400-REVENUE IN LIEU OF TAXE</v>
          </cell>
        </row>
        <row r="1013">
          <cell r="A1013">
            <v>5000</v>
          </cell>
          <cell r="B1013" t="str">
            <v>OTHER REVENUE SOURCES</v>
          </cell>
          <cell r="C1013" t="str">
            <v>5000-OTHER REVENUE SOURCES</v>
          </cell>
        </row>
        <row r="1014">
          <cell r="A1014">
            <v>5100</v>
          </cell>
          <cell r="B1014" t="str">
            <v>TRANSFERS-IN</v>
          </cell>
          <cell r="C1014" t="str">
            <v>5100-TRANSFERS-IN</v>
          </cell>
        </row>
        <row r="1015">
          <cell r="A1015">
            <v>5200</v>
          </cell>
          <cell r="B1015" t="str">
            <v>ADVANCES-IN</v>
          </cell>
          <cell r="C1015" t="str">
            <v>5200-ADVANCES-IN</v>
          </cell>
        </row>
        <row r="1016">
          <cell r="A1016">
            <v>5210</v>
          </cell>
          <cell r="B1016" t="str">
            <v>ADVANCES IN - INITIAL</v>
          </cell>
          <cell r="C1016" t="str">
            <v>5210-ADVANCES IN - INITIAL</v>
          </cell>
        </row>
        <row r="1017">
          <cell r="A1017">
            <v>5220</v>
          </cell>
          <cell r="B1017" t="str">
            <v>ADVANCES IN - RETURN</v>
          </cell>
          <cell r="C1017" t="str">
            <v>5220-ADVANCES IN - RETURN</v>
          </cell>
        </row>
        <row r="1018">
          <cell r="A1018">
            <v>5300</v>
          </cell>
          <cell r="B1018" t="str">
            <v>REFND OF PRIOR YEAR EXP</v>
          </cell>
          <cell r="C1018" t="str">
            <v>5300-REFND OF PRIOR YEAR EXP</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le Miller" refreshedDate="44599.380603124999" createdVersion="6" refreshedVersion="6" minRefreshableVersion="3" recordCount="738">
  <cacheSource type="worksheet">
    <worksheetSource ref="A1:V739" sheet="Findet"/>
  </cacheSource>
  <cacheFields count="22">
    <cacheField name="Transaction Date" numFmtId="14">
      <sharedItems containsSemiMixedTypes="0" containsNonDate="0" containsDate="1" containsString="0" minDate="2015-07-01T00:00:00" maxDate="2022-01-28T00:00:00"/>
    </cacheField>
    <cacheField name="Check Number" numFmtId="0">
      <sharedItems containsString="0" containsBlank="1" containsNumber="1" containsInteger="1" minValue="100537" maxValue="918208"/>
    </cacheField>
    <cacheField name="Receipt Number" numFmtId="0">
      <sharedItems containsString="0" containsBlank="1" containsNumber="1" containsInteger="1" minValue="75155" maxValue="976273"/>
    </cacheField>
    <cacheField name="PO Number" numFmtId="0">
      <sharedItems containsString="0" containsBlank="1" containsNumber="1" containsInteger="1" minValue="64" maxValue="10000380"/>
    </cacheField>
    <cacheField name="Vendor Number" numFmtId="0">
      <sharedItems containsString="0" containsBlank="1" containsNumber="1" containsInteger="1" minValue="52" maxValue="900050"/>
    </cacheField>
    <cacheField name="Vendor Name" numFmtId="0">
      <sharedItems containsBlank="1"/>
    </cacheField>
    <cacheField name="Description" numFmtId="0">
      <sharedItems containsBlank="1"/>
    </cacheField>
    <cacheField name="FUND" numFmtId="0">
      <sharedItems containsSemiMixedTypes="0" containsString="0" containsNumber="1" containsInteger="1" minValue="3" maxValue="3"/>
    </cacheField>
    <cacheField name="Function" numFmtId="0">
      <sharedItems containsString="0" containsBlank="1" containsNumber="1" containsInteger="1" minValue="1110" maxValue="5600"/>
    </cacheField>
    <cacheField name="Receipt" numFmtId="0">
      <sharedItems containsString="0" containsBlank="1" containsNumber="1" containsInteger="1" minValue="1111" maxValue="5300"/>
    </cacheField>
    <cacheField name="OBJ" numFmtId="0">
      <sharedItems containsString="0" containsBlank="1" containsNumber="1" containsInteger="1" minValue="419" maxValue="847"/>
    </cacheField>
    <cacheField name="SCC" numFmtId="0">
      <sharedItems containsSemiMixedTypes="0" containsString="0" containsNumber="1" containsInteger="1" minValue="0" maxValue="9900"/>
    </cacheField>
    <cacheField name="SUBJCT" numFmtId="0">
      <sharedItems containsSemiMixedTypes="0" containsString="0" containsNumber="1" containsInteger="1" minValue="0" maxValue="130000"/>
    </cacheField>
    <cacheField name="OPU" numFmtId="0">
      <sharedItems containsSemiMixedTypes="0" containsString="0" containsNumber="1" containsInteger="1" minValue="0" maxValue="90"/>
    </cacheField>
    <cacheField name="IL" numFmtId="0">
      <sharedItems containsString="0" containsBlank="1" containsNumber="1" containsInteger="1" minValue="0" maxValue="16"/>
    </cacheField>
    <cacheField name="JOB" numFmtId="0">
      <sharedItems containsString="0" containsBlank="1" containsNumber="1" containsInteger="1" minValue="0" maxValue="0"/>
    </cacheField>
    <cacheField name="Receipts" numFmtId="0">
      <sharedItems containsString="0" containsBlank="1" containsNumber="1" minValue="-9.16" maxValue="124238.03"/>
    </cacheField>
    <cacheField name="Expenditures" numFmtId="0">
      <sharedItems containsString="0" containsBlank="1" containsNumber="1" minValue="-5750" maxValue="161950"/>
    </cacheField>
    <cacheField name="FY" numFmtId="0">
      <sharedItems containsSemiMixedTypes="0" containsString="0" containsNumber="1" containsInteger="1" minValue="2016" maxValue="2022" count="7">
        <n v="2018"/>
        <n v="2016"/>
        <n v="2017"/>
        <n v="2019"/>
        <n v="2020"/>
        <n v="2021"/>
        <n v="2022"/>
      </sharedItems>
    </cacheField>
    <cacheField name="Recpt-Descrip" numFmtId="0">
      <sharedItems count="10">
        <s v="3131-10% AND 2.5% ROLLBACK"/>
        <s v="3132-HOMESTEAD EXEMPTION"/>
        <e v="#N/A"/>
        <s v="1111-GEN. PROP. TAX - REAL U"/>
        <s v="1190-OTHER RECEIPTS (LOCAL T"/>
        <s v="1122-PUBLIC UTILITY PERSONAL"/>
        <s v="1931-SALE OF FIXED ASSETS"/>
        <s v="5300-REFND OF PRIOR YEAR EXP"/>
        <s v="4210-REST GRANT DIREC - FED"/>
        <s v="1934-INSURANCE PROCEEDS"/>
      </sharedItems>
    </cacheField>
    <cacheField name="Func2" numFmtId="0">
      <sharedItems count="12">
        <e v="#VALUE!"/>
        <s v="2700-OPERATION &amp; MAINT OF PL"/>
        <s v="4100-ACADEMIC &amp; SUBJECT ORIE"/>
        <s v="2500-FISCAL SERVICES"/>
        <s v="2400-SUPPORT SERV- ADMINISTR"/>
        <s v="3100-FOOD SERVICES OPERATION"/>
        <s v="1100-REGULAR INSTRUCTION"/>
        <s v="2800-SUPPORT SERV - PUPIL TR"/>
        <s v="4500-SPORT ORIENTED ACTIVITI"/>
        <s v="1200-SPECIAL INSTRUCTION"/>
        <s v="5600-BUILDING IMPROVEMENT SE"/>
        <s v="5200-SITE IMPROVEMENT SERVIC"/>
      </sharedItems>
    </cacheField>
    <cacheField name="Ojb-Descrip" numFmtId="0">
      <sharedItems count="13">
        <e v="#N/A"/>
        <s v="423-REPAIRS &amp; MAINTENANCE S"/>
        <s v="640-EQUIPMENT"/>
        <s v="845-PROPERTY TAX COLLECTION"/>
        <s v="847-DELINQUENT LAND TAXES"/>
        <s v="521-NEW TEXTBOOKS"/>
        <s v="511-CLASSROOM SUPPLIES"/>
        <s v="660-SCHOOL BUSES"/>
        <s v="650-VEHICLES"/>
        <s v="419-OTHER PROFESSIONAL &amp; TE"/>
        <s v="519-OTHER GENERAL SUPPLIES"/>
        <s v="620-BUILDINGS"/>
        <s v="630-IMPROVEMENTS OTHER THA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reasurer" refreshedDate="44599.3883369213" createdVersion="6" refreshedVersion="6" minRefreshableVersion="3" recordCount="867">
  <cacheSource type="worksheet">
    <worksheetSource ref="A1:V868" sheet="General Fund"/>
  </cacheSource>
  <cacheFields count="22">
    <cacheField name="Transaction Date" numFmtId="14">
      <sharedItems containsSemiMixedTypes="0" containsNonDate="0" containsDate="1" containsString="0" minDate="2015-07-21T00:00:00" maxDate="2021-11-25T00:00:00"/>
    </cacheField>
    <cacheField name="Check Number" numFmtId="0">
      <sharedItems containsString="0" containsBlank="1" containsNumber="1" containsInteger="1" minValue="100554" maxValue="916113"/>
    </cacheField>
    <cacheField name="Receipt Number" numFmtId="0">
      <sharedItems containsString="0" containsBlank="1" containsNumber="1" containsInteger="1" minValue="77491" maxValue="981528"/>
    </cacheField>
    <cacheField name="PO Number" numFmtId="0">
      <sharedItems containsString="0" containsBlank="1" containsNumber="1" containsInteger="1" minValue="295" maxValue="22000563"/>
    </cacheField>
    <cacheField name="Vendor Number" numFmtId="0">
      <sharedItems containsString="0" containsBlank="1" containsNumber="1" containsInteger="1" minValue="39" maxValue="900191"/>
    </cacheField>
    <cacheField name="Vendor Name" numFmtId="0">
      <sharedItems containsBlank="1"/>
    </cacheField>
    <cacheField name="Description" numFmtId="0">
      <sharedItems containsBlank="1"/>
    </cacheField>
    <cacheField name="FUND" numFmtId="0">
      <sharedItems containsSemiMixedTypes="0" containsString="0" containsNumber="1" containsInteger="1" minValue="1" maxValue="1"/>
    </cacheField>
    <cacheField name="Function" numFmtId="0">
      <sharedItems containsSemiMixedTypes="0" containsString="0" containsNumber="1" containsInteger="1" minValue="1110" maxValue="4526"/>
    </cacheField>
    <cacheField name="Receipt" numFmtId="0">
      <sharedItems containsNonDate="0" containsString="0" containsBlank="1"/>
    </cacheField>
    <cacheField name="OBJ" numFmtId="0">
      <sharedItems containsSemiMixedTypes="0" containsString="0" containsNumber="1" containsInteger="1" minValue="620" maxValue="650"/>
    </cacheField>
    <cacheField name="SCC" numFmtId="0">
      <sharedItems containsSemiMixedTypes="0" containsString="0" containsNumber="1" containsInteger="1" minValue="0" maxValue="0"/>
    </cacheField>
    <cacheField name="SUBJCT" numFmtId="0">
      <sharedItems containsSemiMixedTypes="0" containsString="0" containsNumber="1" containsInteger="1" minValue="0" maxValue="170000"/>
    </cacheField>
    <cacheField name="OPU" numFmtId="0">
      <sharedItems containsSemiMixedTypes="0" containsString="0" containsNumber="1" containsInteger="1" minValue="0" maxValue="90"/>
    </cacheField>
    <cacheField name="IL" numFmtId="0">
      <sharedItems containsSemiMixedTypes="0" containsString="0" containsNumber="1" containsInteger="1" minValue="0" maxValue="900"/>
    </cacheField>
    <cacheField name="JOB" numFmtId="0">
      <sharedItems containsSemiMixedTypes="0" containsString="0" containsNumber="1" containsInteger="1" minValue="0" maxValue="900"/>
    </cacheField>
    <cacheField name="Receipts" numFmtId="0">
      <sharedItems containsString="0" containsBlank="1" containsNumber="1" containsInteger="1" minValue="0" maxValue="0"/>
    </cacheField>
    <cacheField name="Expenditures" numFmtId="0">
      <sharedItems containsString="0" containsBlank="1" containsNumber="1" minValue="-170000" maxValue="256272"/>
    </cacheField>
    <cacheField name="FY" numFmtId="0">
      <sharedItems containsSemiMixedTypes="0" containsString="0" containsNumber="1" containsInteger="1" minValue="2016" maxValue="2022" count="7">
        <n v="2016"/>
        <n v="2017"/>
        <n v="2018"/>
        <n v="2019"/>
        <n v="2020"/>
        <n v="2021"/>
        <n v="2022"/>
      </sharedItems>
    </cacheField>
    <cacheField name="Recpt-Descrip" numFmtId="0">
      <sharedItems/>
    </cacheField>
    <cacheField name="Func2" numFmtId="0">
      <sharedItems count="9">
        <s v="1100-REGULAR INSTRUCTION"/>
        <s v="2400-SUPPORT SERV- ADMINISTR"/>
        <s v="2500-FISCAL SERVICES"/>
        <s v="1200-SPECIAL INSTRUCTION"/>
        <s v="2800-SUPPORT SERV - PUPIL TR"/>
        <s v="2700-OPERATION &amp; MAINT OF PL"/>
        <s v="1300-VOCATIONAL INSTRUCTION"/>
        <s v="2200-SUPP SERV- INSTRUCTIONA"/>
        <s v="4500-SPORT ORIENTED ACTIVITI"/>
      </sharedItems>
    </cacheField>
    <cacheField name="Ojb-Descrip" numFmtId="0">
      <sharedItems count="4">
        <s v="640-EQUIPMENT"/>
        <s v="620-BUILDINGS"/>
        <s v="630-IMPROVEMENTS OTHER THAN"/>
        <s v="650-VEHICL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8">
  <r>
    <d v="2018-05-01T00:00:00"/>
    <m/>
    <n v="82501"/>
    <m/>
    <m/>
    <m/>
    <s v="ROLLBACK - MAY 2018"/>
    <n v="3"/>
    <m/>
    <n v="3131"/>
    <m/>
    <n v="9900"/>
    <n v="0"/>
    <n v="0"/>
    <m/>
    <m/>
    <n v="23181.94"/>
    <n v="0"/>
    <x v="0"/>
    <x v="0"/>
    <x v="0"/>
    <x v="0"/>
  </r>
  <r>
    <d v="2018-05-11T00:00:00"/>
    <m/>
    <n v="82554"/>
    <m/>
    <m/>
    <m/>
    <s v="ROLLBACK"/>
    <n v="3"/>
    <m/>
    <n v="3131"/>
    <m/>
    <n v="9900"/>
    <n v="0"/>
    <n v="0"/>
    <m/>
    <m/>
    <n v="241.93"/>
    <n v="0"/>
    <x v="0"/>
    <x v="0"/>
    <x v="0"/>
    <x v="0"/>
  </r>
  <r>
    <d v="2018-05-01T00:00:00"/>
    <m/>
    <n v="82501"/>
    <m/>
    <m/>
    <m/>
    <s v="HOMESTEAD - MAY 2018"/>
    <n v="3"/>
    <m/>
    <n v="3132"/>
    <m/>
    <n v="9900"/>
    <n v="0"/>
    <n v="0"/>
    <m/>
    <m/>
    <n v="8876.39"/>
    <n v="0"/>
    <x v="0"/>
    <x v="1"/>
    <x v="0"/>
    <x v="0"/>
  </r>
  <r>
    <d v="2018-05-11T00:00:00"/>
    <m/>
    <n v="82554"/>
    <m/>
    <m/>
    <m/>
    <s v="HOMESTEAD"/>
    <n v="3"/>
    <m/>
    <n v="3132"/>
    <m/>
    <n v="9900"/>
    <n v="0"/>
    <n v="0"/>
    <m/>
    <m/>
    <n v="56.04"/>
    <n v="0"/>
    <x v="0"/>
    <x v="1"/>
    <x v="0"/>
    <x v="0"/>
  </r>
  <r>
    <d v="2018-05-14T00:00:00"/>
    <n v="109077"/>
    <m/>
    <n v="186657"/>
    <n v="22093"/>
    <s v="AARON HUFFMAN"/>
    <s v="REMOVE TREES AND BUSHES AT NR"/>
    <n v="3"/>
    <n v="2720"/>
    <m/>
    <n v="423"/>
    <n v="9900"/>
    <n v="0"/>
    <n v="3"/>
    <n v="0"/>
    <n v="0"/>
    <n v="0"/>
    <n v="8300"/>
    <x v="0"/>
    <x v="2"/>
    <x v="1"/>
    <x v="1"/>
  </r>
  <r>
    <d v="2018-05-21T00:00:00"/>
    <n v="109170"/>
    <m/>
    <n v="186660"/>
    <n v="22093"/>
    <s v="AARON HUFFMAN"/>
    <s v="NR SCHOOL TREES REMOVED"/>
    <n v="3"/>
    <n v="2720"/>
    <m/>
    <n v="423"/>
    <n v="9900"/>
    <n v="0"/>
    <n v="3"/>
    <n v="0"/>
    <n v="0"/>
    <n v="0"/>
    <n v="985"/>
    <x v="0"/>
    <x v="2"/>
    <x v="1"/>
    <x v="1"/>
  </r>
  <r>
    <d v="2018-05-17T00:00:00"/>
    <m/>
    <n v="82618"/>
    <m/>
    <m/>
    <m/>
    <s v="KELLI BUTTS"/>
    <n v="3"/>
    <n v="2720"/>
    <m/>
    <n v="640"/>
    <n v="9900"/>
    <n v="0"/>
    <n v="4"/>
    <n v="0"/>
    <n v="0"/>
    <n v="0"/>
    <n v="-6"/>
    <x v="0"/>
    <x v="2"/>
    <x v="1"/>
    <x v="2"/>
  </r>
  <r>
    <d v="2018-05-02T00:00:00"/>
    <n v="108948"/>
    <m/>
    <n v="1802245"/>
    <n v="11195"/>
    <s v="KINCAID'S IS MUSIC, INC"/>
    <s v="Misc Band Equipment:  See"/>
    <n v="3"/>
    <n v="4134"/>
    <m/>
    <n v="640"/>
    <n v="9900"/>
    <n v="0"/>
    <n v="2"/>
    <n v="0"/>
    <n v="0"/>
    <n v="0"/>
    <n v="9.99"/>
    <x v="0"/>
    <x v="2"/>
    <x v="2"/>
    <x v="2"/>
  </r>
  <r>
    <d v="2018-05-02T00:00:00"/>
    <n v="108948"/>
    <m/>
    <n v="1802245"/>
    <n v="11195"/>
    <s v="KINCAID'S IS MUSIC, INC"/>
    <s v="Misc Band Equipment:  See"/>
    <n v="3"/>
    <n v="4134"/>
    <m/>
    <n v="640"/>
    <n v="9900"/>
    <n v="0"/>
    <n v="2"/>
    <n v="0"/>
    <n v="0"/>
    <n v="0"/>
    <n v="18.75"/>
    <x v="0"/>
    <x v="2"/>
    <x v="2"/>
    <x v="2"/>
  </r>
  <r>
    <d v="2018-05-02T00:00:00"/>
    <n v="108948"/>
    <m/>
    <n v="1802245"/>
    <n v="11195"/>
    <s v="KINCAID'S IS MUSIC, INC"/>
    <s v="Misc Band Equipment:  See"/>
    <n v="3"/>
    <n v="4134"/>
    <m/>
    <n v="640"/>
    <n v="9900"/>
    <n v="0"/>
    <n v="2"/>
    <n v="0"/>
    <n v="0"/>
    <n v="0"/>
    <n v="54.45"/>
    <x v="0"/>
    <x v="2"/>
    <x v="2"/>
    <x v="2"/>
  </r>
  <r>
    <d v="2018-05-16T00:00:00"/>
    <n v="109120"/>
    <m/>
    <n v="1802245"/>
    <n v="11195"/>
    <s v="KINCAID'S IS MUSIC, INC"/>
    <s v="Misc Band Equipment:  See"/>
    <n v="3"/>
    <n v="4134"/>
    <m/>
    <n v="640"/>
    <n v="9900"/>
    <n v="0"/>
    <n v="2"/>
    <n v="0"/>
    <n v="0"/>
    <n v="0"/>
    <n v="139"/>
    <x v="0"/>
    <x v="2"/>
    <x v="2"/>
    <x v="2"/>
  </r>
  <r>
    <d v="2018-05-29T00:00:00"/>
    <n v="109232"/>
    <m/>
    <n v="1802245"/>
    <n v="11195"/>
    <s v="KINCAID'S IS MUSIC, INC"/>
    <s v="Misc Band Equipment:  SeeAttac"/>
    <n v="3"/>
    <n v="4134"/>
    <m/>
    <n v="640"/>
    <n v="9900"/>
    <n v="0"/>
    <n v="2"/>
    <n v="0"/>
    <n v="0"/>
    <n v="0"/>
    <n v="29.97"/>
    <x v="0"/>
    <x v="2"/>
    <x v="2"/>
    <x v="2"/>
  </r>
  <r>
    <d v="2018-05-29T00:00:00"/>
    <n v="109232"/>
    <m/>
    <n v="1802245"/>
    <n v="11195"/>
    <s v="KINCAID'S IS MUSIC, INC"/>
    <s v="Misc Band Equipment:  SeeAttac"/>
    <n v="3"/>
    <n v="4134"/>
    <m/>
    <n v="640"/>
    <n v="9900"/>
    <n v="0"/>
    <n v="2"/>
    <n v="0"/>
    <n v="0"/>
    <n v="0"/>
    <n v="77"/>
    <x v="0"/>
    <x v="2"/>
    <x v="2"/>
    <x v="2"/>
  </r>
  <r>
    <d v="2015-07-01T00:00:00"/>
    <m/>
    <n v="75155"/>
    <m/>
    <m/>
    <m/>
    <s v="TAX ADVANCE JUN 16, 2015"/>
    <n v="3"/>
    <m/>
    <n v="1111"/>
    <m/>
    <n v="9900"/>
    <n v="0"/>
    <n v="0"/>
    <m/>
    <m/>
    <n v="10400"/>
    <n v="0"/>
    <x v="1"/>
    <x v="3"/>
    <x v="0"/>
    <x v="0"/>
  </r>
  <r>
    <d v="2015-07-01T00:00:00"/>
    <m/>
    <n v="75155"/>
    <m/>
    <m/>
    <m/>
    <s v="TAX ADVANCE JUN 23, 2015"/>
    <n v="3"/>
    <m/>
    <n v="1111"/>
    <m/>
    <n v="9900"/>
    <n v="0"/>
    <n v="0"/>
    <m/>
    <m/>
    <n v="23200"/>
    <n v="0"/>
    <x v="1"/>
    <x v="3"/>
    <x v="0"/>
    <x v="0"/>
  </r>
  <r>
    <d v="2015-07-01T00:00:00"/>
    <m/>
    <n v="75155"/>
    <m/>
    <m/>
    <m/>
    <s v="TAX ADVANCE JUN 30, 2015"/>
    <n v="3"/>
    <m/>
    <n v="1111"/>
    <m/>
    <n v="9900"/>
    <n v="0"/>
    <n v="0"/>
    <m/>
    <m/>
    <n v="53100"/>
    <n v="0"/>
    <x v="1"/>
    <x v="3"/>
    <x v="0"/>
    <x v="0"/>
  </r>
  <r>
    <d v="2015-07-15T00:00:00"/>
    <n v="100537"/>
    <m/>
    <n v="1555374"/>
    <n v="16127"/>
    <s v="PLE SECURITY, INC."/>
    <s v="FIRE AND INTRUSION ALARM"/>
    <n v="3"/>
    <n v="2720"/>
    <m/>
    <n v="640"/>
    <n v="9900"/>
    <n v="0"/>
    <n v="1"/>
    <n v="0"/>
    <n v="0"/>
    <n v="0"/>
    <n v="0"/>
    <x v="1"/>
    <x v="2"/>
    <x v="1"/>
    <x v="2"/>
  </r>
  <r>
    <d v="2015-07-15T00:00:00"/>
    <n v="100537"/>
    <m/>
    <n v="1555374"/>
    <n v="16127"/>
    <s v="PLE SECURITY, INC."/>
    <s v="FIRE AND INTRUSION ALARM"/>
    <n v="3"/>
    <n v="2720"/>
    <m/>
    <n v="640"/>
    <n v="9900"/>
    <n v="0"/>
    <n v="4"/>
    <n v="0"/>
    <n v="0"/>
    <n v="0"/>
    <n v="5684.55"/>
    <x v="1"/>
    <x v="2"/>
    <x v="1"/>
    <x v="2"/>
  </r>
  <r>
    <d v="2015-07-29T00:00:00"/>
    <m/>
    <n v="75193"/>
    <m/>
    <m/>
    <m/>
    <s v="REAL ESTATE TAX SETTLEMENT"/>
    <n v="3"/>
    <m/>
    <n v="1111"/>
    <m/>
    <n v="9900"/>
    <n v="0"/>
    <n v="0"/>
    <m/>
    <m/>
    <n v="1698.96"/>
    <n v="0"/>
    <x v="1"/>
    <x v="3"/>
    <x v="0"/>
    <x v="0"/>
  </r>
  <r>
    <d v="2015-07-29T00:00:00"/>
    <n v="916008"/>
    <m/>
    <n v="54394"/>
    <n v="900021"/>
    <s v="AUDITOR &amp; TREAS FEES"/>
    <s v="AUDITOR &amp; TREAS. FEES - PI"/>
    <n v="3"/>
    <n v="2510"/>
    <m/>
    <n v="845"/>
    <n v="9900"/>
    <n v="0"/>
    <n v="55"/>
    <n v="0"/>
    <n v="0"/>
    <n v="0"/>
    <n v="45.21"/>
    <x v="1"/>
    <x v="2"/>
    <x v="3"/>
    <x v="3"/>
  </r>
  <r>
    <d v="2015-08-06T00:00:00"/>
    <m/>
    <n v="75203"/>
    <m/>
    <m/>
    <m/>
    <s v="AUG 2014 MOBILE HOME SETT"/>
    <n v="3"/>
    <m/>
    <n v="1190"/>
    <m/>
    <n v="9900"/>
    <n v="0"/>
    <n v="0"/>
    <m/>
    <m/>
    <n v="5.38"/>
    <n v="0"/>
    <x v="1"/>
    <x v="4"/>
    <x v="0"/>
    <x v="0"/>
  </r>
  <r>
    <d v="2015-08-06T00:00:00"/>
    <n v="916012"/>
    <m/>
    <n v="54395"/>
    <n v="900021"/>
    <s v="AUDITOR &amp; TREAS FEES"/>
    <s v="AUDITOR &amp; TREAS. FEES - PI"/>
    <n v="3"/>
    <n v="2510"/>
    <m/>
    <n v="845"/>
    <n v="9900"/>
    <n v="0"/>
    <n v="55"/>
    <n v="0"/>
    <n v="0"/>
    <n v="0"/>
    <n v="0.63"/>
    <x v="1"/>
    <x v="2"/>
    <x v="3"/>
    <x v="3"/>
  </r>
  <r>
    <d v="2015-08-07T00:00:00"/>
    <n v="100627"/>
    <m/>
    <n v="166647"/>
    <n v="20747"/>
    <s v="STAR-SEAL OF SPRINGFIELD"/>
    <s v="CLEAN PARKING LOT HOLES AND"/>
    <n v="3"/>
    <n v="2720"/>
    <m/>
    <n v="423"/>
    <n v="9900"/>
    <n v="0"/>
    <n v="1"/>
    <n v="0"/>
    <n v="0"/>
    <n v="0"/>
    <n v="4500"/>
    <x v="1"/>
    <x v="2"/>
    <x v="1"/>
    <x v="1"/>
  </r>
  <r>
    <d v="2015-08-07T00:00:00"/>
    <n v="100627"/>
    <m/>
    <n v="166647"/>
    <n v="20747"/>
    <s v="STAR-SEAL OF SPRINGFIELD"/>
    <s v="KENTON RIDGE PARKING LOT"/>
    <n v="3"/>
    <n v="2720"/>
    <m/>
    <n v="423"/>
    <n v="9900"/>
    <n v="0"/>
    <n v="2"/>
    <n v="0"/>
    <n v="0"/>
    <n v="0"/>
    <n v="2800"/>
    <x v="1"/>
    <x v="2"/>
    <x v="1"/>
    <x v="1"/>
  </r>
  <r>
    <d v="2015-08-07T00:00:00"/>
    <n v="100627"/>
    <m/>
    <n v="166647"/>
    <n v="20747"/>
    <s v="STAR-SEAL OF SPRINGFIELD"/>
    <s v="SOUTH VIENNA PARKING LOT"/>
    <n v="3"/>
    <n v="2720"/>
    <m/>
    <n v="423"/>
    <n v="9900"/>
    <n v="0"/>
    <n v="4"/>
    <n v="0"/>
    <n v="0"/>
    <n v="0"/>
    <n v="2800"/>
    <x v="1"/>
    <x v="2"/>
    <x v="1"/>
    <x v="1"/>
  </r>
  <r>
    <d v="2015-08-07T00:00:00"/>
    <n v="100627"/>
    <m/>
    <n v="166647"/>
    <n v="20747"/>
    <s v="STAR-SEAL OF SPRINGFIELD"/>
    <s v="NORTHRIDGE PARKING LOT"/>
    <n v="3"/>
    <n v="2720"/>
    <m/>
    <n v="423"/>
    <n v="9900"/>
    <n v="0"/>
    <n v="3"/>
    <n v="0"/>
    <n v="0"/>
    <n v="0"/>
    <n v="2800"/>
    <x v="1"/>
    <x v="2"/>
    <x v="1"/>
    <x v="1"/>
  </r>
  <r>
    <d v="2015-08-07T00:00:00"/>
    <n v="100627"/>
    <m/>
    <n v="166647"/>
    <n v="20747"/>
    <s v="STAR-SEAL OF SPRINGFIELD"/>
    <s v="ROLLING HILLS PARKING LOT"/>
    <n v="3"/>
    <n v="2720"/>
    <m/>
    <n v="423"/>
    <n v="9900"/>
    <n v="0"/>
    <n v="8"/>
    <n v="0"/>
    <n v="0"/>
    <n v="0"/>
    <n v="2800"/>
    <x v="1"/>
    <x v="2"/>
    <x v="1"/>
    <x v="1"/>
  </r>
  <r>
    <d v="2015-08-07T00:00:00"/>
    <n v="100627"/>
    <m/>
    <n v="166647"/>
    <n v="20747"/>
    <s v="STAR-SEAL OF SPRINGFIELD"/>
    <s v="KENTON RIDGE MAY NEED"/>
    <n v="3"/>
    <n v="2720"/>
    <m/>
    <n v="423"/>
    <n v="9900"/>
    <n v="0"/>
    <n v="2"/>
    <n v="0"/>
    <n v="0"/>
    <n v="0"/>
    <n v="0"/>
    <x v="1"/>
    <x v="2"/>
    <x v="1"/>
    <x v="1"/>
  </r>
  <r>
    <d v="2015-08-10T00:00:00"/>
    <m/>
    <n v="75205"/>
    <m/>
    <m/>
    <m/>
    <s v="REAL ESTATE TAX SETTLEMENT"/>
    <n v="3"/>
    <m/>
    <n v="1111"/>
    <m/>
    <n v="9900"/>
    <n v="0"/>
    <n v="0"/>
    <m/>
    <m/>
    <n v="82283.149999999994"/>
    <n v="0"/>
    <x v="1"/>
    <x v="3"/>
    <x v="0"/>
    <x v="0"/>
  </r>
  <r>
    <d v="2015-08-10T00:00:00"/>
    <m/>
    <n v="75205"/>
    <m/>
    <m/>
    <m/>
    <s v="PUBLIC UTILITY"/>
    <n v="3"/>
    <m/>
    <n v="1122"/>
    <m/>
    <n v="9900"/>
    <n v="0"/>
    <n v="0"/>
    <m/>
    <m/>
    <n v="5712.14"/>
    <n v="0"/>
    <x v="1"/>
    <x v="5"/>
    <x v="0"/>
    <x v="0"/>
  </r>
  <r>
    <d v="2015-08-10T00:00:00"/>
    <n v="916017"/>
    <m/>
    <n v="54396"/>
    <n v="900021"/>
    <s v="AUDITOR &amp; TREAS FEES"/>
    <s v="AUDITOR &amp; TREAS. FEES - PI"/>
    <n v="3"/>
    <n v="2510"/>
    <m/>
    <n v="845"/>
    <n v="9900"/>
    <n v="0"/>
    <n v="55"/>
    <n v="0"/>
    <n v="0"/>
    <n v="0"/>
    <n v="3065.85"/>
    <x v="1"/>
    <x v="2"/>
    <x v="3"/>
    <x v="3"/>
  </r>
  <r>
    <d v="2015-08-10T00:00:00"/>
    <n v="916017"/>
    <m/>
    <n v="54396"/>
    <n v="900021"/>
    <s v="AUDITOR &amp; TREAS FEES"/>
    <s v="ADVERTISING EXPENSE"/>
    <n v="3"/>
    <n v="2490"/>
    <m/>
    <n v="847"/>
    <n v="9900"/>
    <n v="0"/>
    <n v="55"/>
    <n v="0"/>
    <n v="0"/>
    <n v="0"/>
    <n v="8.9600000000000009"/>
    <x v="1"/>
    <x v="2"/>
    <x v="4"/>
    <x v="4"/>
  </r>
  <r>
    <d v="2015-08-14T00:00:00"/>
    <n v="100679"/>
    <m/>
    <n v="160614"/>
    <n v="52"/>
    <s v="ACCUTEMP PRODUCTS, INC"/>
    <s v="OVEN FOR NE"/>
    <n v="3"/>
    <n v="3120"/>
    <m/>
    <n v="640"/>
    <n v="9900"/>
    <n v="0"/>
    <n v="1"/>
    <n v="0"/>
    <n v="0"/>
    <n v="0"/>
    <n v="5600"/>
    <x v="1"/>
    <x v="2"/>
    <x v="5"/>
    <x v="2"/>
  </r>
  <r>
    <d v="2015-08-21T00:00:00"/>
    <n v="100757"/>
    <m/>
    <n v="166649"/>
    <n v="7307"/>
    <s v="GRAINGER"/>
    <s v="DEHUMIDIFIERS FOR SOUTH VIENNA"/>
    <n v="3"/>
    <n v="1110"/>
    <m/>
    <n v="640"/>
    <n v="9900"/>
    <n v="0"/>
    <n v="3"/>
    <n v="0"/>
    <n v="0"/>
    <n v="0"/>
    <n v="0"/>
    <x v="1"/>
    <x v="2"/>
    <x v="6"/>
    <x v="2"/>
  </r>
  <r>
    <d v="2015-08-21T00:00:00"/>
    <n v="100757"/>
    <m/>
    <n v="166649"/>
    <n v="7307"/>
    <s v="GRAINGER"/>
    <s v="NRE - DEHUMIDIFIER"/>
    <n v="3"/>
    <n v="1110"/>
    <m/>
    <n v="640"/>
    <n v="9900"/>
    <n v="0"/>
    <n v="3"/>
    <n v="0"/>
    <n v="0"/>
    <n v="0"/>
    <n v="366.3"/>
    <x v="1"/>
    <x v="2"/>
    <x v="6"/>
    <x v="2"/>
  </r>
  <r>
    <d v="2015-08-21T00:00:00"/>
    <n v="100757"/>
    <m/>
    <n v="166649"/>
    <n v="7307"/>
    <s v="GRAINGER"/>
    <s v="SVE - DEHUMIDIFIER"/>
    <n v="3"/>
    <n v="1110"/>
    <m/>
    <n v="640"/>
    <n v="9900"/>
    <n v="0"/>
    <n v="4"/>
    <n v="0"/>
    <n v="0"/>
    <n v="0"/>
    <n v="366.3"/>
    <x v="1"/>
    <x v="2"/>
    <x v="6"/>
    <x v="2"/>
  </r>
  <r>
    <d v="2015-08-21T00:00:00"/>
    <n v="100757"/>
    <m/>
    <n v="166649"/>
    <n v="7307"/>
    <s v="GRAINGER"/>
    <s v="NRM - DEHUMIDIFIER"/>
    <n v="3"/>
    <n v="1120"/>
    <m/>
    <n v="640"/>
    <n v="9900"/>
    <n v="0"/>
    <n v="10"/>
    <n v="0"/>
    <n v="0"/>
    <n v="0"/>
    <n v="366.3"/>
    <x v="1"/>
    <x v="2"/>
    <x v="6"/>
    <x v="2"/>
  </r>
  <r>
    <d v="2015-08-21T00:00:00"/>
    <n v="100757"/>
    <m/>
    <n v="166649"/>
    <n v="7307"/>
    <s v="GRAINGER"/>
    <s v="SVM - DEHUMIDIFIER"/>
    <n v="3"/>
    <n v="1120"/>
    <m/>
    <n v="640"/>
    <n v="9900"/>
    <n v="0"/>
    <n v="11"/>
    <n v="0"/>
    <n v="0"/>
    <n v="0"/>
    <n v="366.3"/>
    <x v="1"/>
    <x v="2"/>
    <x v="6"/>
    <x v="2"/>
  </r>
  <r>
    <d v="2015-08-21T00:00:00"/>
    <n v="100766"/>
    <m/>
    <n v="166646"/>
    <n v="16216"/>
    <s v="PINNACLE, LLC"/>
    <s v="YORK CHILLER REPAIR"/>
    <n v="3"/>
    <n v="2720"/>
    <m/>
    <n v="423"/>
    <n v="9900"/>
    <n v="0"/>
    <n v="1"/>
    <n v="0"/>
    <n v="0"/>
    <n v="0"/>
    <n v="6400"/>
    <x v="1"/>
    <x v="2"/>
    <x v="1"/>
    <x v="1"/>
  </r>
  <r>
    <d v="2015-08-21T00:00:00"/>
    <n v="100769"/>
    <m/>
    <n v="156658"/>
    <n v="11126"/>
    <s v="KC FENCING UNLIMITED, LLC"/>
    <s v="MATERIALS FOR AN 8'X6'X6'"/>
    <n v="3"/>
    <n v="2720"/>
    <m/>
    <n v="423"/>
    <n v="9900"/>
    <n v="0"/>
    <n v="3"/>
    <n v="0"/>
    <n v="0"/>
    <n v="0"/>
    <n v="259.8"/>
    <x v="1"/>
    <x v="2"/>
    <x v="1"/>
    <x v="1"/>
  </r>
  <r>
    <d v="2015-08-21T00:00:00"/>
    <n v="100769"/>
    <m/>
    <n v="156658"/>
    <n v="11126"/>
    <s v="KC FENCING UNLIMITED, LLC"/>
    <s v="-MATERIALS FOR AN 8'X6'X6'"/>
    <n v="3"/>
    <n v="2720"/>
    <m/>
    <n v="423"/>
    <n v="9900"/>
    <n v="0"/>
    <n v="10"/>
    <n v="0"/>
    <n v="0"/>
    <n v="0"/>
    <n v="259.8"/>
    <x v="1"/>
    <x v="2"/>
    <x v="1"/>
    <x v="1"/>
  </r>
  <r>
    <d v="2015-08-21T00:00:00"/>
    <n v="100769"/>
    <m/>
    <n v="156658"/>
    <n v="11126"/>
    <s v="KC FENCING UNLIMITED, LLC"/>
    <s v="LABOR TO INSTALL ABOVE SAID"/>
    <n v="3"/>
    <n v="2720"/>
    <m/>
    <n v="423"/>
    <n v="9900"/>
    <n v="0"/>
    <n v="3"/>
    <n v="0"/>
    <n v="0"/>
    <n v="0"/>
    <n v="300.85000000000002"/>
    <x v="1"/>
    <x v="2"/>
    <x v="1"/>
    <x v="1"/>
  </r>
  <r>
    <d v="2015-08-21T00:00:00"/>
    <n v="100769"/>
    <m/>
    <n v="156658"/>
    <n v="11126"/>
    <s v="KC FENCING UNLIMITED, LLC"/>
    <e v="#NAME?"/>
    <n v="3"/>
    <n v="2720"/>
    <m/>
    <n v="423"/>
    <n v="9900"/>
    <n v="0"/>
    <n v="10"/>
    <n v="0"/>
    <n v="0"/>
    <n v="0"/>
    <n v="300.83999999999997"/>
    <x v="1"/>
    <x v="2"/>
    <x v="1"/>
    <x v="1"/>
  </r>
  <r>
    <d v="2015-08-21T00:00:00"/>
    <n v="100771"/>
    <m/>
    <n v="166645"/>
    <n v="16216"/>
    <s v="PINNACLE, LLC"/>
    <s v="RH BOILER #2 REPAIRS"/>
    <n v="3"/>
    <n v="2720"/>
    <m/>
    <n v="423"/>
    <n v="9900"/>
    <n v="0"/>
    <n v="8"/>
    <n v="0"/>
    <n v="0"/>
    <n v="0"/>
    <n v="2875"/>
    <x v="1"/>
    <x v="2"/>
    <x v="1"/>
    <x v="1"/>
  </r>
  <r>
    <d v="2015-08-24T00:00:00"/>
    <m/>
    <n v="75293"/>
    <m/>
    <m/>
    <m/>
    <s v="AUG 2015 MOBILE HOME SETT"/>
    <n v="3"/>
    <m/>
    <n v="1190"/>
    <m/>
    <n v="9900"/>
    <n v="0"/>
    <n v="0"/>
    <m/>
    <m/>
    <n v="248.39"/>
    <n v="0"/>
    <x v="1"/>
    <x v="4"/>
    <x v="0"/>
    <x v="0"/>
  </r>
  <r>
    <d v="2015-08-24T00:00:00"/>
    <n v="916020"/>
    <m/>
    <n v="54397"/>
    <n v="900021"/>
    <s v="AUDITOR &amp; TREAS FEES"/>
    <s v="AUDITOR &amp; TREAS. FEES - PI"/>
    <n v="3"/>
    <n v="2510"/>
    <m/>
    <n v="845"/>
    <n v="9900"/>
    <n v="0"/>
    <n v="55"/>
    <n v="0"/>
    <n v="0"/>
    <n v="0"/>
    <n v="39.83"/>
    <x v="1"/>
    <x v="2"/>
    <x v="3"/>
    <x v="3"/>
  </r>
  <r>
    <d v="2015-09-02T00:00:00"/>
    <n v="100830"/>
    <m/>
    <n v="1555533"/>
    <n v="7210"/>
    <s v="MCGRAW-HILL COMPANIES, INC"/>
    <s v="MY MATH NATIONAL STUDENT"/>
    <n v="3"/>
    <n v="1110"/>
    <m/>
    <n v="521"/>
    <n v="9900"/>
    <n v="110000"/>
    <n v="3"/>
    <n v="0"/>
    <n v="0"/>
    <n v="0"/>
    <n v="7009.87"/>
    <x v="1"/>
    <x v="2"/>
    <x v="6"/>
    <x v="5"/>
  </r>
  <r>
    <d v="2015-09-02T00:00:00"/>
    <n v="100830"/>
    <m/>
    <n v="1555533"/>
    <n v="7210"/>
    <s v="MCGRAW-HILL COMPANIES, INC"/>
    <e v="#NAME?"/>
    <n v="3"/>
    <n v="1110"/>
    <m/>
    <n v="521"/>
    <n v="9900"/>
    <n v="110000"/>
    <n v="4"/>
    <n v="0"/>
    <n v="0"/>
    <n v="0"/>
    <n v="7009.87"/>
    <x v="1"/>
    <x v="2"/>
    <x v="6"/>
    <x v="5"/>
  </r>
  <r>
    <d v="2015-09-02T00:00:00"/>
    <n v="100830"/>
    <m/>
    <n v="1555533"/>
    <n v="7210"/>
    <s v="MCGRAW-HILL COMPANIES, INC"/>
    <e v="#NAME?"/>
    <n v="3"/>
    <n v="1110"/>
    <m/>
    <n v="521"/>
    <n v="9900"/>
    <n v="110000"/>
    <n v="8"/>
    <n v="0"/>
    <n v="0"/>
    <n v="0"/>
    <n v="7009.87"/>
    <x v="1"/>
    <x v="2"/>
    <x v="6"/>
    <x v="5"/>
  </r>
  <r>
    <d v="2015-09-02T00:00:00"/>
    <n v="100830"/>
    <m/>
    <n v="1555533"/>
    <n v="7210"/>
    <s v="MCGRAW-HILL COMPANIES, INC"/>
    <s v="MY MATH NATIONAL STUDENT"/>
    <n v="3"/>
    <n v="1110"/>
    <m/>
    <n v="521"/>
    <n v="9900"/>
    <n v="110000"/>
    <n v="3"/>
    <n v="0"/>
    <n v="0"/>
    <n v="0"/>
    <n v="7743.12"/>
    <x v="1"/>
    <x v="2"/>
    <x v="6"/>
    <x v="5"/>
  </r>
  <r>
    <d v="2015-09-02T00:00:00"/>
    <n v="100830"/>
    <m/>
    <n v="1555533"/>
    <n v="7210"/>
    <s v="MCGRAW-HILL COMPANIES, INC"/>
    <e v="#NAME?"/>
    <n v="3"/>
    <n v="1110"/>
    <m/>
    <n v="521"/>
    <n v="9900"/>
    <n v="110000"/>
    <n v="4"/>
    <n v="0"/>
    <n v="0"/>
    <n v="0"/>
    <n v="7743.12"/>
    <x v="1"/>
    <x v="2"/>
    <x v="6"/>
    <x v="5"/>
  </r>
  <r>
    <d v="2015-09-02T00:00:00"/>
    <n v="100830"/>
    <m/>
    <n v="1555533"/>
    <n v="7210"/>
    <s v="MCGRAW-HILL COMPANIES, INC"/>
    <e v="#NAME?"/>
    <n v="3"/>
    <n v="1110"/>
    <m/>
    <n v="521"/>
    <n v="9900"/>
    <n v="110000"/>
    <n v="8"/>
    <n v="0"/>
    <n v="0"/>
    <n v="0"/>
    <n v="7743.12"/>
    <x v="1"/>
    <x v="2"/>
    <x v="6"/>
    <x v="5"/>
  </r>
  <r>
    <d v="2015-09-02T00:00:00"/>
    <n v="100830"/>
    <m/>
    <n v="1555533"/>
    <n v="7210"/>
    <s v="MCGRAW-HILL COMPANIES, INC"/>
    <s v="MY MATH NATIONAL STUDENT"/>
    <n v="3"/>
    <n v="1110"/>
    <m/>
    <n v="521"/>
    <n v="9900"/>
    <n v="110000"/>
    <n v="3"/>
    <n v="0"/>
    <n v="0"/>
    <n v="0"/>
    <n v="8916.32"/>
    <x v="1"/>
    <x v="2"/>
    <x v="6"/>
    <x v="5"/>
  </r>
  <r>
    <d v="2015-09-02T00:00:00"/>
    <n v="100830"/>
    <m/>
    <n v="1555533"/>
    <n v="7210"/>
    <s v="MCGRAW-HILL COMPANIES, INC"/>
    <e v="#NAME?"/>
    <n v="3"/>
    <n v="1110"/>
    <m/>
    <n v="521"/>
    <n v="9900"/>
    <n v="110000"/>
    <n v="4"/>
    <n v="0"/>
    <n v="0"/>
    <n v="0"/>
    <n v="8916.32"/>
    <x v="1"/>
    <x v="2"/>
    <x v="6"/>
    <x v="5"/>
  </r>
  <r>
    <d v="2015-09-02T00:00:00"/>
    <n v="100830"/>
    <m/>
    <n v="1555533"/>
    <n v="7210"/>
    <s v="MCGRAW-HILL COMPANIES, INC"/>
    <e v="#NAME?"/>
    <n v="3"/>
    <n v="1110"/>
    <m/>
    <n v="521"/>
    <n v="9900"/>
    <n v="110000"/>
    <n v="8"/>
    <n v="0"/>
    <n v="0"/>
    <n v="0"/>
    <n v="8916.32"/>
    <x v="1"/>
    <x v="2"/>
    <x v="6"/>
    <x v="5"/>
  </r>
  <r>
    <d v="2015-09-02T00:00:00"/>
    <n v="100830"/>
    <m/>
    <n v="1555533"/>
    <n v="7210"/>
    <s v="MCGRAW-HILL COMPANIES, INC"/>
    <s v="MY MATH NATIONAL STUDENT"/>
    <n v="3"/>
    <n v="1110"/>
    <m/>
    <n v="521"/>
    <n v="9900"/>
    <n v="110000"/>
    <n v="3"/>
    <n v="0"/>
    <n v="0"/>
    <n v="0"/>
    <n v="7772.45"/>
    <x v="1"/>
    <x v="2"/>
    <x v="6"/>
    <x v="5"/>
  </r>
  <r>
    <d v="2015-09-02T00:00:00"/>
    <n v="100830"/>
    <m/>
    <n v="1555533"/>
    <n v="7210"/>
    <s v="MCGRAW-HILL COMPANIES, INC"/>
    <e v="#NAME?"/>
    <n v="3"/>
    <n v="1110"/>
    <m/>
    <n v="521"/>
    <n v="9900"/>
    <n v="110000"/>
    <n v="4"/>
    <n v="0"/>
    <n v="0"/>
    <n v="0"/>
    <n v="7772.45"/>
    <x v="1"/>
    <x v="2"/>
    <x v="6"/>
    <x v="5"/>
  </r>
  <r>
    <d v="2015-09-02T00:00:00"/>
    <n v="100830"/>
    <m/>
    <n v="1555533"/>
    <n v="7210"/>
    <s v="MCGRAW-HILL COMPANIES, INC"/>
    <e v="#NAME?"/>
    <n v="3"/>
    <n v="1110"/>
    <m/>
    <n v="521"/>
    <n v="9900"/>
    <n v="110000"/>
    <n v="8"/>
    <n v="0"/>
    <n v="0"/>
    <n v="0"/>
    <n v="7772.45"/>
    <x v="1"/>
    <x v="2"/>
    <x v="6"/>
    <x v="5"/>
  </r>
  <r>
    <d v="2015-09-02T00:00:00"/>
    <n v="100830"/>
    <m/>
    <n v="1555533"/>
    <n v="7210"/>
    <s v="MCGRAW-HILL COMPANIES, INC"/>
    <s v="MATH GR 1-2 CLASSROOM"/>
    <n v="3"/>
    <n v="1110"/>
    <m/>
    <n v="521"/>
    <n v="9900"/>
    <n v="110000"/>
    <n v="3"/>
    <n v="0"/>
    <n v="0"/>
    <n v="0"/>
    <n v="1168.24"/>
    <x v="1"/>
    <x v="2"/>
    <x v="6"/>
    <x v="5"/>
  </r>
  <r>
    <d v="2015-09-02T00:00:00"/>
    <n v="100830"/>
    <m/>
    <n v="1555533"/>
    <n v="7210"/>
    <s v="MCGRAW-HILL COMPANIES, INC"/>
    <s v="-MATH GR 1-2 CLASSROOM"/>
    <n v="3"/>
    <n v="1110"/>
    <m/>
    <n v="521"/>
    <n v="9900"/>
    <n v="110000"/>
    <n v="4"/>
    <n v="0"/>
    <n v="0"/>
    <n v="0"/>
    <n v="1168.24"/>
    <x v="1"/>
    <x v="2"/>
    <x v="6"/>
    <x v="5"/>
  </r>
  <r>
    <d v="2015-09-02T00:00:00"/>
    <n v="100830"/>
    <m/>
    <n v="1555533"/>
    <n v="7210"/>
    <s v="MCGRAW-HILL COMPANIES, INC"/>
    <s v="-MATH GR 1-2 CLASSROOM"/>
    <n v="3"/>
    <n v="1110"/>
    <m/>
    <n v="521"/>
    <n v="9900"/>
    <n v="110000"/>
    <n v="8"/>
    <n v="0"/>
    <n v="0"/>
    <n v="0"/>
    <n v="1168.24"/>
    <x v="1"/>
    <x v="2"/>
    <x v="6"/>
    <x v="5"/>
  </r>
  <r>
    <d v="2015-09-02T00:00:00"/>
    <n v="100830"/>
    <m/>
    <n v="1555533"/>
    <n v="7210"/>
    <s v="MCGRAW-HILL COMPANIES, INC"/>
    <s v="MATH GR 1-2 CLASSROOM"/>
    <n v="3"/>
    <n v="1110"/>
    <m/>
    <n v="521"/>
    <n v="9900"/>
    <n v="110000"/>
    <n v="3"/>
    <n v="0"/>
    <n v="0"/>
    <n v="0"/>
    <n v="1168.23"/>
    <x v="1"/>
    <x v="2"/>
    <x v="6"/>
    <x v="5"/>
  </r>
  <r>
    <d v="2015-09-02T00:00:00"/>
    <n v="100830"/>
    <m/>
    <n v="1555533"/>
    <n v="7210"/>
    <s v="MCGRAW-HILL COMPANIES, INC"/>
    <s v="-MATH GR 1-2 CLASSROOM"/>
    <n v="3"/>
    <n v="1110"/>
    <m/>
    <n v="521"/>
    <n v="9900"/>
    <n v="110000"/>
    <n v="4"/>
    <n v="0"/>
    <n v="0"/>
    <n v="0"/>
    <n v="1168.23"/>
    <x v="1"/>
    <x v="2"/>
    <x v="6"/>
    <x v="5"/>
  </r>
  <r>
    <d v="2015-09-02T00:00:00"/>
    <n v="100830"/>
    <m/>
    <n v="1555533"/>
    <n v="7210"/>
    <s v="MCGRAW-HILL COMPANIES, INC"/>
    <s v="-MATH GR 1-2 CLASSROOM"/>
    <n v="3"/>
    <n v="1110"/>
    <m/>
    <n v="521"/>
    <n v="9900"/>
    <n v="110000"/>
    <n v="8"/>
    <n v="0"/>
    <n v="0"/>
    <n v="0"/>
    <n v="1168.23"/>
    <x v="1"/>
    <x v="2"/>
    <x v="6"/>
    <x v="5"/>
  </r>
  <r>
    <d v="2015-09-02T00:00:00"/>
    <n v="100830"/>
    <m/>
    <n v="1555533"/>
    <n v="7210"/>
    <s v="MCGRAW-HILL COMPANIES, INC"/>
    <s v="MY MATH NATIONAL STUDENT"/>
    <n v="3"/>
    <n v="1110"/>
    <m/>
    <n v="521"/>
    <n v="9900"/>
    <n v="110000"/>
    <n v="3"/>
    <n v="0"/>
    <n v="0"/>
    <n v="0"/>
    <n v="8153.74"/>
    <x v="1"/>
    <x v="2"/>
    <x v="6"/>
    <x v="5"/>
  </r>
  <r>
    <d v="2015-09-02T00:00:00"/>
    <n v="100830"/>
    <m/>
    <n v="1555533"/>
    <n v="7210"/>
    <s v="MCGRAW-HILL COMPANIES, INC"/>
    <e v="#NAME?"/>
    <n v="3"/>
    <n v="1110"/>
    <m/>
    <n v="521"/>
    <n v="9900"/>
    <n v="110000"/>
    <n v="4"/>
    <n v="0"/>
    <n v="0"/>
    <n v="0"/>
    <n v="8153.74"/>
    <x v="1"/>
    <x v="2"/>
    <x v="6"/>
    <x v="5"/>
  </r>
  <r>
    <d v="2015-09-02T00:00:00"/>
    <n v="100830"/>
    <m/>
    <n v="1555533"/>
    <n v="7210"/>
    <s v="MCGRAW-HILL COMPANIES, INC"/>
    <e v="#NAME?"/>
    <n v="3"/>
    <n v="1110"/>
    <m/>
    <n v="521"/>
    <n v="9900"/>
    <n v="110000"/>
    <n v="8"/>
    <n v="0"/>
    <n v="0"/>
    <n v="0"/>
    <n v="8153.74"/>
    <x v="1"/>
    <x v="2"/>
    <x v="6"/>
    <x v="5"/>
  </r>
  <r>
    <d v="2015-09-02T00:00:00"/>
    <n v="100830"/>
    <m/>
    <n v="1555533"/>
    <n v="7210"/>
    <s v="MCGRAW-HILL COMPANIES, INC"/>
    <s v="MATH GR 3-5 CLASSROOM"/>
    <n v="3"/>
    <n v="1110"/>
    <m/>
    <n v="521"/>
    <n v="9900"/>
    <n v="110000"/>
    <n v="3"/>
    <n v="0"/>
    <n v="0"/>
    <n v="0"/>
    <n v="993.35"/>
    <x v="1"/>
    <x v="2"/>
    <x v="6"/>
    <x v="5"/>
  </r>
  <r>
    <d v="2015-09-02T00:00:00"/>
    <n v="100830"/>
    <m/>
    <n v="1555533"/>
    <n v="7210"/>
    <s v="MCGRAW-HILL COMPANIES, INC"/>
    <s v="-MATH GR 3-5 CLASSROOM"/>
    <n v="3"/>
    <n v="1110"/>
    <m/>
    <n v="521"/>
    <n v="9900"/>
    <n v="110000"/>
    <n v="4"/>
    <n v="0"/>
    <n v="0"/>
    <n v="0"/>
    <n v="993.35"/>
    <x v="1"/>
    <x v="2"/>
    <x v="6"/>
    <x v="5"/>
  </r>
  <r>
    <d v="2015-09-02T00:00:00"/>
    <n v="100830"/>
    <m/>
    <n v="1555533"/>
    <n v="7210"/>
    <s v="MCGRAW-HILL COMPANIES, INC"/>
    <s v="-MATH GR 3-5 CLASSROOM"/>
    <n v="3"/>
    <n v="1110"/>
    <m/>
    <n v="521"/>
    <n v="9900"/>
    <n v="110000"/>
    <n v="8"/>
    <n v="0"/>
    <n v="0"/>
    <n v="0"/>
    <n v="993.35"/>
    <x v="1"/>
    <x v="2"/>
    <x v="6"/>
    <x v="5"/>
  </r>
  <r>
    <d v="2015-09-02T00:00:00"/>
    <n v="100830"/>
    <m/>
    <n v="1555533"/>
    <n v="7210"/>
    <s v="MCGRAW-HILL COMPANIES, INC"/>
    <s v="MATH GR 3-5 CLASSROOM"/>
    <n v="3"/>
    <n v="1110"/>
    <m/>
    <n v="521"/>
    <n v="9900"/>
    <n v="110000"/>
    <n v="3"/>
    <n v="0"/>
    <n v="0"/>
    <n v="0"/>
    <n v="834.99"/>
    <x v="1"/>
    <x v="2"/>
    <x v="6"/>
    <x v="5"/>
  </r>
  <r>
    <d v="2015-09-02T00:00:00"/>
    <n v="100830"/>
    <m/>
    <n v="1555533"/>
    <n v="7210"/>
    <s v="MCGRAW-HILL COMPANIES, INC"/>
    <s v="-MATH GR 3-5 CLASSROOM"/>
    <n v="3"/>
    <n v="1110"/>
    <m/>
    <n v="521"/>
    <n v="9900"/>
    <n v="110000"/>
    <n v="4"/>
    <n v="0"/>
    <n v="0"/>
    <n v="0"/>
    <n v="834.99"/>
    <x v="1"/>
    <x v="2"/>
    <x v="6"/>
    <x v="5"/>
  </r>
  <r>
    <d v="2015-09-02T00:00:00"/>
    <n v="100830"/>
    <m/>
    <n v="1555533"/>
    <n v="7210"/>
    <s v="MCGRAW-HILL COMPANIES, INC"/>
    <s v="-MATH GR 3-5 CLASSROOM"/>
    <n v="3"/>
    <n v="1110"/>
    <m/>
    <n v="521"/>
    <n v="9900"/>
    <n v="110000"/>
    <n v="8"/>
    <n v="0"/>
    <n v="0"/>
    <n v="0"/>
    <n v="834.99"/>
    <x v="1"/>
    <x v="2"/>
    <x v="6"/>
    <x v="5"/>
  </r>
  <r>
    <d v="2015-09-02T00:00:00"/>
    <n v="100830"/>
    <m/>
    <n v="1555533"/>
    <n v="7210"/>
    <s v="MCGRAW-HILL COMPANIES, INC"/>
    <s v="MATH GR 3-5 CLASSROOM"/>
    <n v="3"/>
    <n v="1110"/>
    <m/>
    <n v="521"/>
    <n v="9900"/>
    <n v="110000"/>
    <n v="3"/>
    <n v="0"/>
    <n v="0"/>
    <n v="0"/>
    <n v="676.63"/>
    <x v="1"/>
    <x v="2"/>
    <x v="6"/>
    <x v="5"/>
  </r>
  <r>
    <d v="2015-09-02T00:00:00"/>
    <n v="100830"/>
    <m/>
    <n v="1555533"/>
    <n v="7210"/>
    <s v="MCGRAW-HILL COMPANIES, INC"/>
    <s v="-MATH GR 3-5 CLASSROOM"/>
    <n v="3"/>
    <n v="1110"/>
    <m/>
    <n v="521"/>
    <n v="9900"/>
    <n v="110000"/>
    <n v="4"/>
    <n v="0"/>
    <n v="0"/>
    <n v="0"/>
    <n v="676.63"/>
    <x v="1"/>
    <x v="2"/>
    <x v="6"/>
    <x v="5"/>
  </r>
  <r>
    <d v="2015-09-02T00:00:00"/>
    <n v="100830"/>
    <m/>
    <n v="1555533"/>
    <n v="7210"/>
    <s v="MCGRAW-HILL COMPANIES, INC"/>
    <s v="-MATH GR 3-5 CLASSROOM"/>
    <n v="3"/>
    <n v="1110"/>
    <m/>
    <n v="521"/>
    <n v="9900"/>
    <n v="110000"/>
    <n v="8"/>
    <n v="0"/>
    <n v="0"/>
    <n v="0"/>
    <n v="676.63"/>
    <x v="1"/>
    <x v="2"/>
    <x v="6"/>
    <x v="5"/>
  </r>
  <r>
    <d v="2015-09-02T00:00:00"/>
    <n v="100830"/>
    <m/>
    <n v="1555533"/>
    <n v="7210"/>
    <s v="MCGRAW-HILL COMPANIES, INC"/>
    <s v="MY MATH NATIONAL STUDENT"/>
    <n v="3"/>
    <n v="1110"/>
    <m/>
    <n v="521"/>
    <n v="9900"/>
    <n v="110000"/>
    <n v="3"/>
    <n v="0"/>
    <n v="0"/>
    <n v="0"/>
    <n v="7391.16"/>
    <x v="1"/>
    <x v="2"/>
    <x v="6"/>
    <x v="5"/>
  </r>
  <r>
    <d v="2015-09-02T00:00:00"/>
    <n v="100830"/>
    <m/>
    <n v="1555533"/>
    <n v="7210"/>
    <s v="MCGRAW-HILL COMPANIES, INC"/>
    <e v="#NAME?"/>
    <n v="3"/>
    <n v="1110"/>
    <m/>
    <n v="521"/>
    <n v="9900"/>
    <n v="110000"/>
    <n v="4"/>
    <n v="0"/>
    <n v="0"/>
    <n v="0"/>
    <n v="7391.16"/>
    <x v="1"/>
    <x v="2"/>
    <x v="6"/>
    <x v="5"/>
  </r>
  <r>
    <d v="2015-09-02T00:00:00"/>
    <n v="100830"/>
    <m/>
    <n v="1555533"/>
    <n v="7210"/>
    <s v="MCGRAW-HILL COMPANIES, INC"/>
    <e v="#NAME?"/>
    <n v="3"/>
    <n v="1110"/>
    <m/>
    <n v="521"/>
    <n v="9900"/>
    <n v="110000"/>
    <n v="8"/>
    <n v="0"/>
    <n v="0"/>
    <n v="0"/>
    <n v="7391.16"/>
    <x v="1"/>
    <x v="2"/>
    <x v="6"/>
    <x v="5"/>
  </r>
  <r>
    <d v="2015-09-02T00:00:00"/>
    <n v="100830"/>
    <m/>
    <n v="1555533"/>
    <n v="7210"/>
    <s v="MCGRAW-HILL COMPANIES, INC"/>
    <s v="MATH GRADE K CLASSROOM"/>
    <n v="3"/>
    <n v="1110"/>
    <m/>
    <n v="521"/>
    <n v="9900"/>
    <n v="110000"/>
    <n v="3"/>
    <n v="0"/>
    <n v="0"/>
    <n v="0"/>
    <n v="1046.2"/>
    <x v="1"/>
    <x v="2"/>
    <x v="6"/>
    <x v="5"/>
  </r>
  <r>
    <d v="2015-09-02T00:00:00"/>
    <n v="100830"/>
    <m/>
    <n v="1555533"/>
    <n v="7210"/>
    <s v="MCGRAW-HILL COMPANIES, INC"/>
    <e v="#NAME?"/>
    <n v="3"/>
    <n v="1110"/>
    <m/>
    <n v="521"/>
    <n v="9900"/>
    <n v="110000"/>
    <n v="4"/>
    <n v="0"/>
    <n v="0"/>
    <n v="0"/>
    <n v="1046.2"/>
    <x v="1"/>
    <x v="2"/>
    <x v="6"/>
    <x v="5"/>
  </r>
  <r>
    <d v="2015-09-02T00:00:00"/>
    <n v="100830"/>
    <m/>
    <n v="1555533"/>
    <n v="7210"/>
    <s v="MCGRAW-HILL COMPANIES, INC"/>
    <e v="#NAME?"/>
    <n v="3"/>
    <n v="1110"/>
    <m/>
    <n v="521"/>
    <n v="9900"/>
    <n v="110000"/>
    <n v="8"/>
    <n v="0"/>
    <n v="0"/>
    <n v="0"/>
    <n v="1046.2"/>
    <x v="1"/>
    <x v="2"/>
    <x v="6"/>
    <x v="5"/>
  </r>
  <r>
    <d v="2015-09-02T00:00:00"/>
    <n v="100830"/>
    <m/>
    <n v="1555532"/>
    <n v="7210"/>
    <s v="MCGRAW-HILL COMPANIES, INC"/>
    <s v="GLENCOE MATH COURSE 1, 6 YEAR"/>
    <n v="3"/>
    <n v="1120"/>
    <m/>
    <n v="521"/>
    <n v="9900"/>
    <n v="110000"/>
    <n v="10"/>
    <n v="0"/>
    <n v="0"/>
    <n v="0"/>
    <n v="17035.740000000002"/>
    <x v="1"/>
    <x v="2"/>
    <x v="6"/>
    <x v="5"/>
  </r>
  <r>
    <d v="2015-09-02T00:00:00"/>
    <n v="100830"/>
    <m/>
    <n v="1555532"/>
    <n v="7210"/>
    <s v="MCGRAW-HILL COMPANIES, INC"/>
    <s v="-GLENCOE MATH COURSE 1, 6 YEAR"/>
    <n v="3"/>
    <n v="1120"/>
    <m/>
    <n v="521"/>
    <n v="9900"/>
    <n v="110000"/>
    <n v="11"/>
    <n v="0"/>
    <n v="0"/>
    <n v="0"/>
    <n v="17035.740000000002"/>
    <x v="1"/>
    <x v="2"/>
    <x v="6"/>
    <x v="5"/>
  </r>
  <r>
    <d v="2015-09-02T00:00:00"/>
    <n v="100830"/>
    <m/>
    <n v="1555532"/>
    <n v="7210"/>
    <s v="MCGRAW-HILL COMPANIES, INC"/>
    <s v="GLENCOE MATH COURSE 2, 6 YEAR"/>
    <n v="3"/>
    <n v="1120"/>
    <m/>
    <n v="521"/>
    <n v="9900"/>
    <n v="110000"/>
    <n v="10"/>
    <n v="0"/>
    <n v="0"/>
    <n v="0"/>
    <n v="15896.02"/>
    <x v="1"/>
    <x v="2"/>
    <x v="6"/>
    <x v="5"/>
  </r>
  <r>
    <d v="2015-09-02T00:00:00"/>
    <n v="100830"/>
    <m/>
    <n v="1555532"/>
    <n v="7210"/>
    <s v="MCGRAW-HILL COMPANIES, INC"/>
    <s v="-GLENCOE MATH COURSE 2, 6 YEAR"/>
    <n v="3"/>
    <n v="1120"/>
    <m/>
    <n v="521"/>
    <n v="9900"/>
    <n v="110000"/>
    <n v="11"/>
    <n v="0"/>
    <n v="0"/>
    <n v="0"/>
    <n v="15896.03"/>
    <x v="1"/>
    <x v="2"/>
    <x v="6"/>
    <x v="5"/>
  </r>
  <r>
    <d v="2015-09-02T00:00:00"/>
    <n v="100830"/>
    <m/>
    <n v="1555532"/>
    <n v="7210"/>
    <s v="MCGRAW-HILL COMPANIES, INC"/>
    <s v="GLENCOE MATH COURSE 3, 6 YEAR"/>
    <n v="3"/>
    <n v="1120"/>
    <m/>
    <n v="521"/>
    <n v="9900"/>
    <n v="110000"/>
    <n v="10"/>
    <n v="0"/>
    <n v="0"/>
    <n v="0"/>
    <n v="5998.5"/>
    <x v="1"/>
    <x v="2"/>
    <x v="6"/>
    <x v="5"/>
  </r>
  <r>
    <d v="2015-09-02T00:00:00"/>
    <n v="100830"/>
    <m/>
    <n v="1555532"/>
    <n v="7210"/>
    <s v="MCGRAW-HILL COMPANIES, INC"/>
    <s v="-GLENCOE MATH COURSE 3, 6 YEAR"/>
    <n v="3"/>
    <n v="1120"/>
    <m/>
    <n v="521"/>
    <n v="9900"/>
    <n v="110000"/>
    <n v="11"/>
    <n v="0"/>
    <n v="0"/>
    <n v="0"/>
    <n v="5998.5"/>
    <x v="1"/>
    <x v="2"/>
    <x v="6"/>
    <x v="5"/>
  </r>
  <r>
    <d v="2015-09-02T00:00:00"/>
    <n v="100830"/>
    <m/>
    <n v="1555532"/>
    <n v="7210"/>
    <s v="MCGRAW-HILL COMPANIES, INC"/>
    <s v="ALGEBRA 1 STUDENT EDITION WITH"/>
    <n v="3"/>
    <n v="1130"/>
    <m/>
    <n v="521"/>
    <n v="9900"/>
    <n v="110000"/>
    <n v="1"/>
    <n v="0"/>
    <n v="0"/>
    <n v="0"/>
    <n v="13712.16"/>
    <x v="1"/>
    <x v="2"/>
    <x v="6"/>
    <x v="5"/>
  </r>
  <r>
    <d v="2015-09-02T00:00:00"/>
    <n v="100830"/>
    <m/>
    <n v="1555532"/>
    <n v="7210"/>
    <s v="MCGRAW-HILL COMPANIES, INC"/>
    <s v="-ALGEBRA 1 STUDENT EDITION WIT"/>
    <n v="3"/>
    <n v="1130"/>
    <m/>
    <n v="521"/>
    <n v="9900"/>
    <n v="110000"/>
    <n v="2"/>
    <n v="0"/>
    <n v="0"/>
    <n v="0"/>
    <n v="13712.16"/>
    <x v="1"/>
    <x v="2"/>
    <x v="6"/>
    <x v="5"/>
  </r>
  <r>
    <d v="2015-09-02T00:00:00"/>
    <n v="100830"/>
    <m/>
    <n v="1555532"/>
    <n v="7210"/>
    <s v="MCGRAW-HILL COMPANIES, INC"/>
    <s v="GEOMETRY STUDENT EDITION WITH"/>
    <n v="3"/>
    <n v="1130"/>
    <m/>
    <n v="521"/>
    <n v="9900"/>
    <n v="110000"/>
    <n v="1"/>
    <n v="0"/>
    <n v="0"/>
    <n v="0"/>
    <n v="16207.95"/>
    <x v="1"/>
    <x v="2"/>
    <x v="6"/>
    <x v="5"/>
  </r>
  <r>
    <d v="2015-09-02T00:00:00"/>
    <n v="100830"/>
    <m/>
    <n v="1555532"/>
    <n v="7210"/>
    <s v="MCGRAW-HILL COMPANIES, INC"/>
    <e v="#NAME?"/>
    <n v="3"/>
    <n v="1130"/>
    <m/>
    <n v="521"/>
    <n v="9900"/>
    <n v="110000"/>
    <n v="2"/>
    <n v="0"/>
    <n v="0"/>
    <n v="0"/>
    <n v="16207.95"/>
    <x v="1"/>
    <x v="2"/>
    <x v="6"/>
    <x v="5"/>
  </r>
  <r>
    <d v="2015-09-02T00:00:00"/>
    <n v="100830"/>
    <m/>
    <n v="1555532"/>
    <n v="7210"/>
    <s v="MCGRAW-HILL COMPANIES, INC"/>
    <s v="ALGEBRA 2 STUDENT EDITION WITH"/>
    <n v="3"/>
    <n v="1130"/>
    <m/>
    <n v="521"/>
    <n v="9900"/>
    <n v="110000"/>
    <n v="1"/>
    <n v="0"/>
    <n v="0"/>
    <n v="0"/>
    <n v="16912.8"/>
    <x v="1"/>
    <x v="2"/>
    <x v="6"/>
    <x v="5"/>
  </r>
  <r>
    <d v="2015-09-02T00:00:00"/>
    <n v="100830"/>
    <m/>
    <n v="1555532"/>
    <n v="7210"/>
    <s v="MCGRAW-HILL COMPANIES, INC"/>
    <s v="-ALGEBRA 2 STUDENT EDITION WIT"/>
    <n v="3"/>
    <n v="1130"/>
    <m/>
    <n v="521"/>
    <n v="9900"/>
    <n v="110000"/>
    <n v="2"/>
    <n v="0"/>
    <n v="0"/>
    <n v="0"/>
    <n v="16912.8"/>
    <x v="1"/>
    <x v="2"/>
    <x v="6"/>
    <x v="5"/>
  </r>
  <r>
    <d v="2015-09-02T00:00:00"/>
    <n v="100830"/>
    <m/>
    <n v="1555532"/>
    <n v="7210"/>
    <s v="MCGRAW-HILL COMPANIES, INC"/>
    <s v="PRECALCULUS 6 YEAR STUDENT"/>
    <n v="3"/>
    <n v="1130"/>
    <m/>
    <n v="521"/>
    <n v="9900"/>
    <n v="110000"/>
    <n v="1"/>
    <n v="0"/>
    <n v="0"/>
    <n v="0"/>
    <n v="0"/>
    <x v="1"/>
    <x v="2"/>
    <x v="6"/>
    <x v="5"/>
  </r>
  <r>
    <d v="2015-09-02T00:00:00"/>
    <n v="100830"/>
    <m/>
    <n v="1555532"/>
    <n v="7210"/>
    <s v="MCGRAW-HILL COMPANIES, INC"/>
    <s v="-PRECALCULUS 6 YEAR STUDENT"/>
    <n v="3"/>
    <n v="1130"/>
    <m/>
    <n v="521"/>
    <n v="9900"/>
    <n v="110000"/>
    <n v="2"/>
    <n v="0"/>
    <n v="0"/>
    <n v="0"/>
    <n v="0"/>
    <x v="1"/>
    <x v="2"/>
    <x v="6"/>
    <x v="5"/>
  </r>
  <r>
    <d v="2015-09-02T00:00:00"/>
    <n v="100830"/>
    <m/>
    <n v="1555532"/>
    <n v="7210"/>
    <s v="MCGRAW-HILL COMPANIES, INC"/>
    <s v="ALEKS ADD ON 1 YEAR"/>
    <n v="3"/>
    <n v="1130"/>
    <m/>
    <n v="521"/>
    <n v="9900"/>
    <n v="110000"/>
    <n v="1"/>
    <n v="0"/>
    <n v="0"/>
    <n v="0"/>
    <n v="0"/>
    <x v="1"/>
    <x v="2"/>
    <x v="6"/>
    <x v="5"/>
  </r>
  <r>
    <d v="2015-09-02T00:00:00"/>
    <n v="100830"/>
    <m/>
    <n v="1555532"/>
    <n v="7210"/>
    <s v="MCGRAW-HILL COMPANIES, INC"/>
    <s v="-ALEKS ADD ON 1 YEAR"/>
    <n v="3"/>
    <n v="1130"/>
    <m/>
    <n v="521"/>
    <n v="9900"/>
    <n v="110000"/>
    <n v="2"/>
    <n v="0"/>
    <n v="0"/>
    <n v="0"/>
    <n v="0"/>
    <x v="1"/>
    <x v="2"/>
    <x v="6"/>
    <x v="5"/>
  </r>
  <r>
    <d v="2015-09-02T00:00:00"/>
    <n v="100830"/>
    <m/>
    <n v="1555532"/>
    <n v="7210"/>
    <s v="MCGRAW-HILL COMPANIES, INC"/>
    <s v="CHROMEBOOKS"/>
    <n v="3"/>
    <n v="1130"/>
    <m/>
    <n v="511"/>
    <n v="9900"/>
    <n v="0"/>
    <n v="1"/>
    <n v="0"/>
    <n v="0"/>
    <n v="0"/>
    <n v="0"/>
    <x v="1"/>
    <x v="2"/>
    <x v="6"/>
    <x v="6"/>
  </r>
  <r>
    <d v="2015-09-02T00:00:00"/>
    <n v="100830"/>
    <m/>
    <n v="1555532"/>
    <n v="7210"/>
    <s v="MCGRAW-HILL COMPANIES, INC"/>
    <e v="#NAME?"/>
    <n v="3"/>
    <n v="1130"/>
    <m/>
    <n v="511"/>
    <n v="9900"/>
    <n v="0"/>
    <n v="2"/>
    <n v="0"/>
    <n v="0"/>
    <n v="0"/>
    <n v="0"/>
    <x v="1"/>
    <x v="2"/>
    <x v="6"/>
    <x v="6"/>
  </r>
  <r>
    <d v="2015-09-02T00:00:00"/>
    <n v="100830"/>
    <m/>
    <n v="1555532"/>
    <n v="7210"/>
    <s v="MCGRAW-HILL COMPANIES, INC"/>
    <s v="ALEKS ADD-ON 6-12 6 YEAR"/>
    <n v="3"/>
    <n v="1130"/>
    <m/>
    <n v="521"/>
    <n v="9900"/>
    <n v="110000"/>
    <n v="1"/>
    <n v="0"/>
    <n v="0"/>
    <n v="0"/>
    <n v="4528.4399999999996"/>
    <x v="1"/>
    <x v="2"/>
    <x v="6"/>
    <x v="5"/>
  </r>
  <r>
    <d v="2015-09-02T00:00:00"/>
    <n v="100830"/>
    <m/>
    <n v="1555532"/>
    <n v="7210"/>
    <s v="MCGRAW-HILL COMPANIES, INC"/>
    <s v="-ALEKS ADD-ON 6-12 6 YEAR"/>
    <n v="3"/>
    <n v="1130"/>
    <m/>
    <n v="521"/>
    <n v="9900"/>
    <n v="110000"/>
    <n v="2"/>
    <n v="0"/>
    <n v="0"/>
    <n v="0"/>
    <n v="4528.4399999999996"/>
    <x v="1"/>
    <x v="2"/>
    <x v="6"/>
    <x v="5"/>
  </r>
  <r>
    <d v="2015-09-02T00:00:00"/>
    <n v="100830"/>
    <m/>
    <n v="1555532"/>
    <n v="7210"/>
    <s v="MCGRAW-HILL COMPANIES, INC"/>
    <s v="-ALEKS ADD-ON 6-12 6 YEAR"/>
    <n v="3"/>
    <n v="1120"/>
    <m/>
    <n v="521"/>
    <n v="9900"/>
    <n v="110000"/>
    <n v="10"/>
    <n v="0"/>
    <n v="0"/>
    <n v="0"/>
    <n v="4528.4399999999996"/>
    <x v="1"/>
    <x v="2"/>
    <x v="6"/>
    <x v="5"/>
  </r>
  <r>
    <d v="2015-09-02T00:00:00"/>
    <n v="100830"/>
    <m/>
    <n v="1555532"/>
    <n v="7210"/>
    <s v="MCGRAW-HILL COMPANIES, INC"/>
    <s v="-ALEKS ADD-ON 6-12 6 YEAR"/>
    <n v="3"/>
    <n v="1120"/>
    <m/>
    <n v="521"/>
    <n v="9900"/>
    <n v="110000"/>
    <n v="11"/>
    <n v="0"/>
    <n v="0"/>
    <n v="0"/>
    <n v="4528.4399999999996"/>
    <x v="1"/>
    <x v="2"/>
    <x v="6"/>
    <x v="5"/>
  </r>
  <r>
    <d v="2015-09-03T00:00:00"/>
    <n v="100836"/>
    <m/>
    <n v="160144"/>
    <n v="2454"/>
    <s v="COLUMBUS PERCUSSION"/>
    <s v="V1530SX - JUPITER BAND"/>
    <n v="3"/>
    <n v="4134"/>
    <m/>
    <n v="640"/>
    <n v="9900"/>
    <n v="0"/>
    <n v="1"/>
    <n v="0"/>
    <n v="0"/>
    <n v="0"/>
    <n v="3150"/>
    <x v="1"/>
    <x v="2"/>
    <x v="2"/>
    <x v="2"/>
  </r>
  <r>
    <d v="2015-09-03T00:00:00"/>
    <n v="100846"/>
    <m/>
    <n v="1655236"/>
    <n v="7210"/>
    <s v="MCGRAW-HILL COMPANIES, INC"/>
    <s v="PRECALCULUS WITH EMBEDDED ALKS"/>
    <n v="3"/>
    <n v="1130"/>
    <m/>
    <n v="521"/>
    <n v="9900"/>
    <n v="110000"/>
    <n v="1"/>
    <n v="0"/>
    <n v="0"/>
    <n v="0"/>
    <n v="3166.02"/>
    <x v="1"/>
    <x v="2"/>
    <x v="6"/>
    <x v="5"/>
  </r>
  <r>
    <d v="2015-09-03T00:00:00"/>
    <n v="100846"/>
    <m/>
    <n v="1655236"/>
    <n v="7210"/>
    <s v="MCGRAW-HILL COMPANIES, INC"/>
    <s v="PRECALCULUS WITH EMBEDDED ALKS"/>
    <n v="3"/>
    <n v="1130"/>
    <m/>
    <n v="521"/>
    <n v="9900"/>
    <n v="110000"/>
    <n v="2"/>
    <n v="0"/>
    <n v="0"/>
    <n v="0"/>
    <n v="3166.02"/>
    <x v="1"/>
    <x v="2"/>
    <x v="6"/>
    <x v="5"/>
  </r>
  <r>
    <d v="2015-09-03T00:00:00"/>
    <n v="100846"/>
    <m/>
    <n v="1655236"/>
    <n v="7210"/>
    <s v="MCGRAW-HILL COMPANIES, INC"/>
    <s v="PRECALCULUS WITH EMBEDDED"/>
    <n v="3"/>
    <n v="1130"/>
    <m/>
    <n v="521"/>
    <n v="9900"/>
    <n v="110000"/>
    <n v="1"/>
    <n v="0"/>
    <n v="0"/>
    <n v="0"/>
    <n v="0"/>
    <x v="1"/>
    <x v="2"/>
    <x v="6"/>
    <x v="5"/>
  </r>
  <r>
    <d v="2015-09-03T00:00:00"/>
    <n v="100846"/>
    <m/>
    <n v="1655236"/>
    <n v="7210"/>
    <s v="MCGRAW-HILL COMPANIES, INC"/>
    <s v="PRECALCULUS WITH EMBEDDED"/>
    <n v="3"/>
    <n v="1130"/>
    <m/>
    <n v="521"/>
    <n v="9900"/>
    <n v="110000"/>
    <n v="1"/>
    <n v="0"/>
    <n v="0"/>
    <n v="0"/>
    <n v="0"/>
    <x v="1"/>
    <x v="2"/>
    <x v="6"/>
    <x v="5"/>
  </r>
  <r>
    <d v="2015-09-03T00:00:00"/>
    <n v="100875"/>
    <m/>
    <n v="159051"/>
    <n v="18282"/>
    <s v="RUSH BUS CENTERS OF OHIO, INC"/>
    <s v="72 PASSENGER CONVENTIONAL"/>
    <n v="3"/>
    <n v="2850"/>
    <m/>
    <n v="660"/>
    <n v="9900"/>
    <n v="0"/>
    <n v="90"/>
    <n v="0"/>
    <n v="0"/>
    <n v="0"/>
    <n v="79850"/>
    <x v="1"/>
    <x v="2"/>
    <x v="7"/>
    <x v="7"/>
  </r>
  <r>
    <d v="2015-09-03T00:00:00"/>
    <n v="100875"/>
    <m/>
    <n v="159051"/>
    <n v="18282"/>
    <s v="RUSH BUS CENTERS OF OHIO, INC"/>
    <s v="COST TO UPGRADE TO 77 PASENGER"/>
    <n v="3"/>
    <n v="2850"/>
    <m/>
    <n v="660"/>
    <n v="9900"/>
    <n v="0"/>
    <n v="90"/>
    <n v="0"/>
    <n v="0"/>
    <n v="0"/>
    <n v="600"/>
    <x v="1"/>
    <x v="2"/>
    <x v="7"/>
    <x v="7"/>
  </r>
  <r>
    <d v="2015-09-03T00:00:00"/>
    <n v="100875"/>
    <m/>
    <n v="159051"/>
    <n v="18282"/>
    <s v="RUSH BUS CENTERS OF OHIO, INC"/>
    <s v="APPROVED AT 6/25/2015 BOE"/>
    <n v="3"/>
    <n v="2850"/>
    <m/>
    <n v="660"/>
    <n v="9900"/>
    <n v="0"/>
    <n v="90"/>
    <n v="0"/>
    <n v="0"/>
    <n v="0"/>
    <n v="0"/>
    <x v="1"/>
    <x v="2"/>
    <x v="7"/>
    <x v="7"/>
  </r>
  <r>
    <d v="2015-09-04T00:00:00"/>
    <m/>
    <n v="75516"/>
    <m/>
    <m/>
    <m/>
    <s v="MH HOMESTEAD CHAMPAIGN"/>
    <n v="3"/>
    <m/>
    <n v="3132"/>
    <m/>
    <n v="9900"/>
    <n v="0"/>
    <n v="0"/>
    <m/>
    <m/>
    <n v="0.02"/>
    <n v="0"/>
    <x v="1"/>
    <x v="1"/>
    <x v="0"/>
    <x v="0"/>
  </r>
  <r>
    <d v="2015-09-16T00:00:00"/>
    <n v="100970"/>
    <m/>
    <n v="166652"/>
    <n v="21093"/>
    <s v="TRACTOR SUPPLY CREDIT PLAN"/>
    <s v="BOX BLADE FOR TRACTOR"/>
    <n v="3"/>
    <n v="2720"/>
    <m/>
    <n v="640"/>
    <n v="9900"/>
    <n v="0"/>
    <n v="66"/>
    <n v="0"/>
    <n v="0"/>
    <n v="0"/>
    <n v="699.99"/>
    <x v="1"/>
    <x v="2"/>
    <x v="1"/>
    <x v="2"/>
  </r>
  <r>
    <d v="2015-09-24T00:00:00"/>
    <n v="101045"/>
    <m/>
    <n v="160154"/>
    <n v="6330"/>
    <s v="FOLLETT LIBRARY RESOURCE,INC"/>
    <s v="WAYS 2013 TRIANGULO APROBADO"/>
    <n v="3"/>
    <n v="1130"/>
    <m/>
    <n v="521"/>
    <n v="9900"/>
    <n v="60000"/>
    <n v="1"/>
    <n v="0"/>
    <n v="0"/>
    <n v="0"/>
    <n v="860.25"/>
    <x v="1"/>
    <x v="2"/>
    <x v="6"/>
    <x v="5"/>
  </r>
  <r>
    <d v="2015-09-24T00:00:00"/>
    <n v="101045"/>
    <m/>
    <n v="160154"/>
    <n v="6330"/>
    <s v="FOLLETT LIBRARY RESOURCE,INC"/>
    <s v="WAYS 2013 TRIANGULO APROBADO"/>
    <n v="3"/>
    <n v="1130"/>
    <m/>
    <n v="521"/>
    <n v="9900"/>
    <n v="60000"/>
    <n v="1"/>
    <n v="0"/>
    <n v="0"/>
    <n v="0"/>
    <n v="17.55"/>
    <x v="1"/>
    <x v="2"/>
    <x v="6"/>
    <x v="5"/>
  </r>
  <r>
    <d v="2015-09-24T00:00:00"/>
    <n v="101045"/>
    <m/>
    <n v="160154"/>
    <n v="6330"/>
    <s v="FOLLETT LIBRARY RESOURCE,INC"/>
    <s v="WAYS 2013 TRIANGULO APROBADO"/>
    <n v="3"/>
    <n v="1130"/>
    <m/>
    <n v="521"/>
    <n v="9900"/>
    <n v="60000"/>
    <n v="1"/>
    <n v="0"/>
    <n v="0"/>
    <n v="0"/>
    <n v="82.08"/>
    <x v="1"/>
    <x v="2"/>
    <x v="6"/>
    <x v="5"/>
  </r>
  <r>
    <d v="2015-09-24T00:00:00"/>
    <n v="101045"/>
    <m/>
    <n v="160154"/>
    <n v="6330"/>
    <s v="FOLLETT LIBRARY RESOURCE,INC"/>
    <s v="HOLT 2006 MODERN BIOLOGY"/>
    <n v="3"/>
    <n v="1130"/>
    <m/>
    <n v="521"/>
    <n v="9900"/>
    <n v="130000"/>
    <n v="1"/>
    <n v="0"/>
    <n v="0"/>
    <n v="0"/>
    <n v="1723.75"/>
    <x v="1"/>
    <x v="2"/>
    <x v="6"/>
    <x v="5"/>
  </r>
  <r>
    <d v="2015-09-28T00:00:00"/>
    <n v="101078"/>
    <m/>
    <n v="169035"/>
    <n v="21145"/>
    <s v="TECUMSEH LOCAL SCHOOLS"/>
    <s v="1998 INTERNATIONAL SCHOOL BUS"/>
    <n v="3"/>
    <n v="2850"/>
    <m/>
    <n v="660"/>
    <n v="9900"/>
    <n v="0"/>
    <n v="90"/>
    <n v="0"/>
    <n v="0"/>
    <n v="0"/>
    <n v="5500"/>
    <x v="1"/>
    <x v="2"/>
    <x v="7"/>
    <x v="7"/>
  </r>
  <r>
    <d v="2015-09-28T00:00:00"/>
    <n v="101078"/>
    <m/>
    <n v="169035"/>
    <n v="21145"/>
    <s v="TECUMSEH LOCAL SCHOOLS"/>
    <s v="1998 INTERNATIONAL SCHOOL BUS"/>
    <n v="3"/>
    <n v="2850"/>
    <m/>
    <n v="660"/>
    <n v="9900"/>
    <n v="0"/>
    <n v="90"/>
    <n v="0"/>
    <n v="0"/>
    <n v="0"/>
    <n v="5500"/>
    <x v="1"/>
    <x v="2"/>
    <x v="7"/>
    <x v="7"/>
  </r>
  <r>
    <d v="2015-10-09T00:00:00"/>
    <m/>
    <n v="75796"/>
    <m/>
    <m/>
    <m/>
    <s v="HOMESTEAD - SEP 2014"/>
    <n v="3"/>
    <m/>
    <n v="3132"/>
    <m/>
    <n v="9900"/>
    <n v="0"/>
    <n v="0"/>
    <m/>
    <m/>
    <n v="135.74"/>
    <n v="0"/>
    <x v="1"/>
    <x v="1"/>
    <x v="0"/>
    <x v="0"/>
  </r>
  <r>
    <d v="2015-10-15T00:00:00"/>
    <m/>
    <n v="75843"/>
    <m/>
    <m/>
    <m/>
    <s v="ROLLBACK - AUG 2015"/>
    <n v="3"/>
    <m/>
    <n v="3131"/>
    <m/>
    <n v="9900"/>
    <n v="0"/>
    <n v="0"/>
    <m/>
    <m/>
    <n v="23001.75"/>
    <n v="0"/>
    <x v="1"/>
    <x v="0"/>
    <x v="0"/>
    <x v="0"/>
  </r>
  <r>
    <d v="2015-10-15T00:00:00"/>
    <m/>
    <n v="75843"/>
    <m/>
    <m/>
    <m/>
    <s v="HOMESTEAD - AUG 2015"/>
    <n v="3"/>
    <m/>
    <n v="3132"/>
    <m/>
    <n v="9900"/>
    <n v="0"/>
    <n v="0"/>
    <m/>
    <m/>
    <n v="10257.52"/>
    <n v="0"/>
    <x v="1"/>
    <x v="1"/>
    <x v="0"/>
    <x v="0"/>
  </r>
  <r>
    <d v="2015-10-15T00:00:00"/>
    <n v="916036"/>
    <m/>
    <n v="54398"/>
    <n v="900021"/>
    <s v="AUDITOR &amp; TREAS FEES"/>
    <s v="HOMESTEAD/ROLLBACK ADMIN"/>
    <n v="3"/>
    <n v="2510"/>
    <m/>
    <n v="845"/>
    <n v="9900"/>
    <n v="0"/>
    <n v="55"/>
    <n v="0"/>
    <n v="0"/>
    <n v="0"/>
    <n v="185.49"/>
    <x v="1"/>
    <x v="2"/>
    <x v="3"/>
    <x v="3"/>
  </r>
  <r>
    <d v="2015-10-19T00:00:00"/>
    <m/>
    <n v="75893"/>
    <m/>
    <m/>
    <m/>
    <s v="KELLY ERVIN"/>
    <n v="3"/>
    <n v="2720"/>
    <m/>
    <n v="640"/>
    <n v="9900"/>
    <n v="0"/>
    <n v="4"/>
    <n v="0"/>
    <n v="0"/>
    <n v="0"/>
    <n v="-6"/>
    <x v="1"/>
    <x v="2"/>
    <x v="1"/>
    <x v="2"/>
  </r>
  <r>
    <d v="2015-10-19T00:00:00"/>
    <m/>
    <n v="75893"/>
    <m/>
    <m/>
    <m/>
    <s v="FOB REPLACEMENT"/>
    <n v="3"/>
    <n v="2720"/>
    <m/>
    <n v="640"/>
    <n v="9900"/>
    <n v="0"/>
    <n v="4"/>
    <n v="0"/>
    <n v="0"/>
    <n v="0"/>
    <n v="0"/>
    <x v="1"/>
    <x v="2"/>
    <x v="1"/>
    <x v="2"/>
  </r>
  <r>
    <d v="2015-10-27T00:00:00"/>
    <m/>
    <n v="75948"/>
    <m/>
    <m/>
    <m/>
    <s v="MANUFACTURED HOMES ROLLBACK"/>
    <n v="3"/>
    <m/>
    <n v="3131"/>
    <m/>
    <n v="9900"/>
    <n v="0"/>
    <n v="0"/>
    <m/>
    <m/>
    <n v="94.48"/>
    <n v="0"/>
    <x v="1"/>
    <x v="0"/>
    <x v="0"/>
    <x v="0"/>
  </r>
  <r>
    <d v="2015-10-28T00:00:00"/>
    <n v="101420"/>
    <m/>
    <n v="169038"/>
    <n v="20225"/>
    <s v="SOUTHEASTERN LOCAL"/>
    <s v="PURCHASING A USED BUS"/>
    <n v="3"/>
    <n v="2850"/>
    <m/>
    <n v="660"/>
    <n v="9900"/>
    <n v="0"/>
    <n v="90"/>
    <n v="0"/>
    <n v="0"/>
    <n v="0"/>
    <n v="3000"/>
    <x v="1"/>
    <x v="2"/>
    <x v="7"/>
    <x v="7"/>
  </r>
  <r>
    <d v="2015-11-06T00:00:00"/>
    <n v="101459"/>
    <m/>
    <n v="1601114"/>
    <n v="2454"/>
    <s v="COLUMBUS PERCUSSION"/>
    <s v="PAGEANTRY INNOVATIONS MINI"/>
    <n v="3"/>
    <n v="4134"/>
    <m/>
    <n v="640"/>
    <n v="9900"/>
    <n v="0"/>
    <n v="1"/>
    <n v="0"/>
    <n v="0"/>
    <n v="0"/>
    <n v="715"/>
    <x v="1"/>
    <x v="2"/>
    <x v="2"/>
    <x v="2"/>
  </r>
  <r>
    <d v="2015-11-06T00:00:00"/>
    <n v="101459"/>
    <m/>
    <n v="1601114"/>
    <n v="2454"/>
    <s v="COLUMBUS PERCUSSION"/>
    <s v="SHIPPING"/>
    <n v="3"/>
    <n v="4134"/>
    <m/>
    <n v="640"/>
    <n v="9900"/>
    <n v="0"/>
    <n v="1"/>
    <n v="0"/>
    <n v="0"/>
    <n v="0"/>
    <n v="100"/>
    <x v="1"/>
    <x v="2"/>
    <x v="2"/>
    <x v="2"/>
  </r>
  <r>
    <d v="2015-11-06T00:00:00"/>
    <n v="101459"/>
    <m/>
    <n v="1601114"/>
    <n v="2454"/>
    <s v="COLUMBUS PERCUSSION"/>
    <s v="PER QUOTE Q-8794"/>
    <n v="3"/>
    <n v="4134"/>
    <m/>
    <n v="640"/>
    <n v="9900"/>
    <n v="0"/>
    <n v="1"/>
    <n v="0"/>
    <n v="0"/>
    <n v="0"/>
    <n v="0"/>
    <x v="1"/>
    <x v="2"/>
    <x v="2"/>
    <x v="2"/>
  </r>
  <r>
    <d v="2015-11-06T00:00:00"/>
    <n v="101467"/>
    <m/>
    <n v="1655366"/>
    <n v="18180"/>
    <s v="HILLYARD CHEMICAL PRODUCTS"/>
    <s v="FLOOR SCRUBBER - KENTON RIDGE"/>
    <n v="3"/>
    <n v="2720"/>
    <m/>
    <n v="640"/>
    <n v="9900"/>
    <n v="0"/>
    <n v="66"/>
    <n v="0"/>
    <n v="0"/>
    <n v="0"/>
    <n v="7400"/>
    <x v="1"/>
    <x v="2"/>
    <x v="1"/>
    <x v="2"/>
  </r>
  <r>
    <d v="2015-11-06T00:00:00"/>
    <n v="101467"/>
    <m/>
    <n v="1655366"/>
    <n v="18180"/>
    <s v="HILLYARD CHEMICAL PRODUCTS"/>
    <s v="FLOOR SCRUBBER - NORTHRIDGE"/>
    <n v="3"/>
    <n v="2720"/>
    <m/>
    <n v="640"/>
    <n v="9900"/>
    <n v="0"/>
    <n v="66"/>
    <n v="0"/>
    <n v="0"/>
    <n v="0"/>
    <n v="7400"/>
    <x v="1"/>
    <x v="2"/>
    <x v="1"/>
    <x v="2"/>
  </r>
  <r>
    <d v="2015-11-06T00:00:00"/>
    <n v="101467"/>
    <m/>
    <n v="1655366"/>
    <n v="18180"/>
    <s v="HILLYARD CHEMICAL PRODUCTS"/>
    <s v="FLOOR SCRUBBER - SOUTH VIENNA"/>
    <n v="3"/>
    <n v="2720"/>
    <m/>
    <n v="640"/>
    <n v="9900"/>
    <n v="0"/>
    <n v="66"/>
    <n v="0"/>
    <n v="0"/>
    <n v="0"/>
    <n v="7400"/>
    <x v="1"/>
    <x v="2"/>
    <x v="1"/>
    <x v="2"/>
  </r>
  <r>
    <d v="2015-11-06T00:00:00"/>
    <n v="101467"/>
    <m/>
    <n v="1655366"/>
    <n v="18180"/>
    <s v="HILLYARD CHEMICAL PRODUCTS"/>
    <s v="SHIPPING"/>
    <n v="3"/>
    <n v="2720"/>
    <m/>
    <n v="640"/>
    <n v="9900"/>
    <n v="0"/>
    <n v="66"/>
    <n v="0"/>
    <n v="0"/>
    <n v="0"/>
    <n v="9.9499999999999993"/>
    <x v="1"/>
    <x v="2"/>
    <x v="1"/>
    <x v="2"/>
  </r>
  <r>
    <d v="2015-11-12T00:00:00"/>
    <n v="101565"/>
    <m/>
    <n v="169041"/>
    <n v="21186"/>
    <s v="CHUCK TURNER"/>
    <s v="2006 FORD F550 SUPER"/>
    <n v="3"/>
    <n v="2720"/>
    <m/>
    <n v="650"/>
    <n v="9900"/>
    <n v="0"/>
    <n v="66"/>
    <n v="0"/>
    <n v="0"/>
    <n v="0"/>
    <n v="21000"/>
    <x v="1"/>
    <x v="2"/>
    <x v="1"/>
    <x v="8"/>
  </r>
  <r>
    <d v="2015-11-18T00:00:00"/>
    <m/>
    <n v="76146"/>
    <m/>
    <m/>
    <m/>
    <s v="ROLLBACK - AUG 2015"/>
    <n v="3"/>
    <m/>
    <n v="3131"/>
    <m/>
    <n v="9900"/>
    <n v="0"/>
    <n v="0"/>
    <m/>
    <m/>
    <n v="243.57"/>
    <n v="0"/>
    <x v="1"/>
    <x v="0"/>
    <x v="0"/>
    <x v="0"/>
  </r>
  <r>
    <d v="2015-11-18T00:00:00"/>
    <m/>
    <n v="76146"/>
    <m/>
    <m/>
    <m/>
    <s v="HOMESTEAD - AUG 2015"/>
    <n v="3"/>
    <m/>
    <n v="3132"/>
    <m/>
    <n v="9900"/>
    <n v="0"/>
    <n v="0"/>
    <m/>
    <m/>
    <n v="64.53"/>
    <n v="0"/>
    <x v="1"/>
    <x v="1"/>
    <x v="0"/>
    <x v="0"/>
  </r>
  <r>
    <d v="2015-11-24T00:00:00"/>
    <n v="101662"/>
    <m/>
    <n v="160123"/>
    <n v="6162"/>
    <s v="TRIEC ELECTRIC, INC."/>
    <s v="LIGHT POLE REPAIR"/>
    <n v="3"/>
    <n v="4510"/>
    <m/>
    <n v="640"/>
    <n v="9900"/>
    <n v="0"/>
    <n v="1"/>
    <n v="16"/>
    <n v="0"/>
    <n v="0"/>
    <n v="3918.56"/>
    <x v="1"/>
    <x v="2"/>
    <x v="8"/>
    <x v="2"/>
  </r>
  <r>
    <d v="2015-12-02T00:00:00"/>
    <n v="101700"/>
    <m/>
    <n v="169033"/>
    <n v="16127"/>
    <s v="PLE SECURITY, INC."/>
    <s v="FIRE AND INTRUSION ALARM"/>
    <n v="3"/>
    <n v="2720"/>
    <m/>
    <n v="640"/>
    <n v="9900"/>
    <n v="0"/>
    <n v="8"/>
    <n v="0"/>
    <n v="0"/>
    <n v="0"/>
    <n v="5417.58"/>
    <x v="1"/>
    <x v="2"/>
    <x v="1"/>
    <x v="2"/>
  </r>
  <r>
    <d v="2015-12-07T00:00:00"/>
    <m/>
    <n v="976273"/>
    <m/>
    <m/>
    <m/>
    <s v="DUMP TRUCK TAG#27151"/>
    <n v="3"/>
    <m/>
    <n v="1931"/>
    <m/>
    <n v="9900"/>
    <n v="0"/>
    <n v="0"/>
    <m/>
    <m/>
    <n v="1000"/>
    <n v="0"/>
    <x v="1"/>
    <x v="6"/>
    <x v="0"/>
    <x v="0"/>
  </r>
  <r>
    <d v="2015-12-09T00:00:00"/>
    <m/>
    <n v="76326"/>
    <m/>
    <m/>
    <m/>
    <s v="CHAMPAIGN MH ROLLBACK"/>
    <n v="3"/>
    <m/>
    <n v="3131"/>
    <m/>
    <n v="9900"/>
    <n v="0"/>
    <n v="0"/>
    <m/>
    <m/>
    <n v="1.77"/>
    <n v="0"/>
    <x v="1"/>
    <x v="0"/>
    <x v="0"/>
    <x v="0"/>
  </r>
  <r>
    <d v="2016-01-28T00:00:00"/>
    <m/>
    <n v="76638"/>
    <m/>
    <m/>
    <m/>
    <s v="REAL ESTATE TAX ADVANCE"/>
    <n v="3"/>
    <m/>
    <n v="1111"/>
    <m/>
    <n v="9900"/>
    <n v="0"/>
    <n v="0"/>
    <m/>
    <m/>
    <n v="19800"/>
    <n v="0"/>
    <x v="1"/>
    <x v="3"/>
    <x v="0"/>
    <x v="0"/>
  </r>
  <r>
    <d v="2016-02-04T00:00:00"/>
    <m/>
    <n v="76697"/>
    <m/>
    <m/>
    <m/>
    <s v="REAL ESTATE TAX ADVANCE"/>
    <n v="3"/>
    <m/>
    <n v="1111"/>
    <m/>
    <n v="9900"/>
    <n v="0"/>
    <n v="0"/>
    <m/>
    <m/>
    <n v="39800"/>
    <n v="0"/>
    <x v="1"/>
    <x v="3"/>
    <x v="0"/>
    <x v="0"/>
  </r>
  <r>
    <d v="2016-02-11T00:00:00"/>
    <m/>
    <n v="76737"/>
    <m/>
    <m/>
    <m/>
    <s v="REAL ESTATE TAX ADVANCE"/>
    <n v="3"/>
    <m/>
    <n v="1111"/>
    <m/>
    <n v="9900"/>
    <n v="0"/>
    <n v="0"/>
    <m/>
    <m/>
    <n v="74700"/>
    <n v="0"/>
    <x v="1"/>
    <x v="3"/>
    <x v="0"/>
    <x v="0"/>
  </r>
  <r>
    <d v="2016-02-11T00:00:00"/>
    <n v="102189"/>
    <m/>
    <n v="156661"/>
    <n v="4620"/>
    <s v="DURO-LAST ROOFING INC"/>
    <s v="ROOFING PROJECT AT NEHS"/>
    <n v="3"/>
    <n v="2720"/>
    <m/>
    <n v="423"/>
    <n v="9900"/>
    <n v="0"/>
    <n v="1"/>
    <n v="0"/>
    <n v="0"/>
    <n v="0"/>
    <n v="85686.69"/>
    <x v="1"/>
    <x v="2"/>
    <x v="1"/>
    <x v="1"/>
  </r>
  <r>
    <d v="2016-03-03T00:00:00"/>
    <n v="102382"/>
    <m/>
    <n v="1655438"/>
    <n v="12174"/>
    <s v="LIFELINE AUDIO VIDEO TECH"/>
    <s v="CUSTOM SPEAKER CART - WITH"/>
    <n v="3"/>
    <n v="4134"/>
    <m/>
    <n v="640"/>
    <n v="9900"/>
    <n v="0"/>
    <n v="1"/>
    <n v="0"/>
    <n v="0"/>
    <n v="0"/>
    <n v="781"/>
    <x v="1"/>
    <x v="2"/>
    <x v="2"/>
    <x v="2"/>
  </r>
  <r>
    <d v="2016-03-03T00:00:00"/>
    <n v="102382"/>
    <m/>
    <n v="1655438"/>
    <n v="12174"/>
    <s v="LIFELINE AUDIO VIDEO TECH"/>
    <s v="CUSTOM MIDI/KEYBOARD CART -"/>
    <n v="3"/>
    <n v="4134"/>
    <m/>
    <n v="640"/>
    <n v="9900"/>
    <n v="0"/>
    <n v="1"/>
    <n v="0"/>
    <n v="0"/>
    <n v="0"/>
    <n v="619"/>
    <x v="1"/>
    <x v="2"/>
    <x v="2"/>
    <x v="2"/>
  </r>
  <r>
    <d v="2016-03-03T00:00:00"/>
    <n v="102382"/>
    <m/>
    <n v="1655438"/>
    <n v="12174"/>
    <s v="LIFELINE AUDIO VIDEO TECH"/>
    <s v="USED SKB GIG RIG WITH STANDARD"/>
    <n v="3"/>
    <n v="4134"/>
    <m/>
    <n v="640"/>
    <n v="9900"/>
    <n v="0"/>
    <n v="1"/>
    <n v="0"/>
    <n v="0"/>
    <n v="0"/>
    <n v="550"/>
    <x v="1"/>
    <x v="2"/>
    <x v="2"/>
    <x v="2"/>
  </r>
  <r>
    <d v="2016-03-03T00:00:00"/>
    <n v="102382"/>
    <m/>
    <n v="1655438"/>
    <n v="12174"/>
    <s v="LIFELINE AUDIO VIDEO TECH"/>
    <m/>
    <n v="3"/>
    <n v="4134"/>
    <m/>
    <n v="640"/>
    <n v="9900"/>
    <n v="0"/>
    <n v="1"/>
    <n v="0"/>
    <n v="0"/>
    <n v="0"/>
    <n v="0"/>
    <x v="1"/>
    <x v="2"/>
    <x v="2"/>
    <x v="2"/>
  </r>
  <r>
    <d v="2016-03-03T00:00:00"/>
    <n v="102382"/>
    <m/>
    <n v="1655436"/>
    <n v="12174"/>
    <s v="LIFELINE AUDIO VIDEO TECH"/>
    <s v="ITEM # R14-50"/>
    <n v="3"/>
    <n v="4134"/>
    <m/>
    <n v="640"/>
    <n v="9900"/>
    <n v="0"/>
    <n v="1"/>
    <n v="0"/>
    <n v="0"/>
    <n v="0"/>
    <n v="143.62"/>
    <x v="1"/>
    <x v="2"/>
    <x v="2"/>
    <x v="2"/>
  </r>
  <r>
    <d v="2016-03-03T00:00:00"/>
    <n v="102382"/>
    <m/>
    <n v="1655436"/>
    <n v="12174"/>
    <s v="LIFELINE AUDIO VIDEO TECH"/>
    <s v="ITEM # SMC1604FBQ-50"/>
    <n v="3"/>
    <n v="4134"/>
    <m/>
    <n v="640"/>
    <n v="9900"/>
    <n v="0"/>
    <n v="1"/>
    <n v="0"/>
    <n v="0"/>
    <n v="0"/>
    <n v="177.85"/>
    <x v="1"/>
    <x v="2"/>
    <x v="2"/>
    <x v="2"/>
  </r>
  <r>
    <d v="2016-03-03T00:00:00"/>
    <n v="102382"/>
    <m/>
    <n v="1655436"/>
    <n v="12174"/>
    <s v="LIFELINE AUDIO VIDEO TECH"/>
    <s v="ITEM # RA2 6' LO-Z MIC"/>
    <n v="3"/>
    <n v="4134"/>
    <m/>
    <n v="640"/>
    <n v="9900"/>
    <n v="0"/>
    <n v="1"/>
    <n v="0"/>
    <n v="0"/>
    <n v="0"/>
    <n v="28.53"/>
    <x v="1"/>
    <x v="2"/>
    <x v="2"/>
    <x v="2"/>
  </r>
  <r>
    <d v="2016-03-03T00:00:00"/>
    <n v="102382"/>
    <m/>
    <n v="1655436"/>
    <n v="12174"/>
    <s v="LIFELINE AUDIO VIDEO TECH"/>
    <m/>
    <n v="3"/>
    <n v="4134"/>
    <m/>
    <n v="640"/>
    <n v="9900"/>
    <n v="0"/>
    <n v="1"/>
    <n v="0"/>
    <n v="0"/>
    <n v="0"/>
    <n v="0"/>
    <x v="1"/>
    <x v="2"/>
    <x v="2"/>
    <x v="2"/>
  </r>
  <r>
    <d v="2016-03-03T00:00:00"/>
    <n v="102382"/>
    <m/>
    <n v="1655437"/>
    <n v="12174"/>
    <s v="LIFELINE AUDIO VIDEO TECH"/>
    <s v="ITEM # X32 PRODUCER"/>
    <n v="3"/>
    <n v="4134"/>
    <m/>
    <n v="640"/>
    <n v="9900"/>
    <n v="0"/>
    <n v="1"/>
    <n v="0"/>
    <n v="0"/>
    <n v="0"/>
    <n v="1475.99"/>
    <x v="1"/>
    <x v="2"/>
    <x v="2"/>
    <x v="2"/>
  </r>
  <r>
    <d v="2016-03-03T00:00:00"/>
    <n v="102382"/>
    <m/>
    <n v="1655437"/>
    <n v="12174"/>
    <s v="LIFELINE AUDIO VIDEO TECH"/>
    <s v="ITEM # P7000S"/>
    <n v="3"/>
    <n v="4134"/>
    <m/>
    <n v="640"/>
    <n v="9900"/>
    <n v="0"/>
    <n v="1"/>
    <n v="0"/>
    <n v="0"/>
    <n v="0"/>
    <n v="1295.18"/>
    <x v="1"/>
    <x v="2"/>
    <x v="2"/>
    <x v="2"/>
  </r>
  <r>
    <d v="2016-03-03T00:00:00"/>
    <n v="102382"/>
    <m/>
    <n v="1655437"/>
    <n v="12174"/>
    <s v="LIFELINE AUDIO VIDEO TECH"/>
    <s v="ITEM # C215V"/>
    <n v="3"/>
    <n v="4134"/>
    <m/>
    <n v="640"/>
    <n v="9900"/>
    <n v="0"/>
    <n v="1"/>
    <n v="0"/>
    <n v="0"/>
    <n v="0"/>
    <n v="1495.86"/>
    <x v="1"/>
    <x v="2"/>
    <x v="2"/>
    <x v="2"/>
  </r>
  <r>
    <d v="2016-03-03T00:00:00"/>
    <n v="102382"/>
    <m/>
    <n v="1655437"/>
    <n v="12174"/>
    <s v="LIFELINE AUDIO VIDEO TECH"/>
    <s v="ITEM # CW218V"/>
    <n v="3"/>
    <n v="4134"/>
    <m/>
    <n v="640"/>
    <n v="9900"/>
    <n v="0"/>
    <n v="1"/>
    <n v="0"/>
    <n v="0"/>
    <n v="0"/>
    <n v="1645.37"/>
    <x v="1"/>
    <x v="2"/>
    <x v="2"/>
    <x v="2"/>
  </r>
  <r>
    <d v="2016-03-03T00:00:00"/>
    <n v="102382"/>
    <m/>
    <n v="1655437"/>
    <n v="12174"/>
    <s v="LIFELINE AUDIO VIDEO TECH"/>
    <s v="ITEM # P-8 PRO C"/>
    <n v="3"/>
    <n v="4134"/>
    <m/>
    <n v="640"/>
    <n v="9900"/>
    <n v="0"/>
    <n v="1"/>
    <n v="0"/>
    <n v="0"/>
    <n v="0"/>
    <n v="289.68"/>
    <x v="1"/>
    <x v="2"/>
    <x v="2"/>
    <x v="2"/>
  </r>
  <r>
    <d v="2016-03-03T00:00:00"/>
    <n v="102382"/>
    <m/>
    <n v="1655437"/>
    <n v="12174"/>
    <s v="LIFELINE AUDIO VIDEO TECH"/>
    <s v="FREIGHT"/>
    <n v="3"/>
    <n v="4134"/>
    <m/>
    <n v="640"/>
    <n v="9900"/>
    <n v="0"/>
    <n v="1"/>
    <n v="0"/>
    <n v="0"/>
    <n v="0"/>
    <n v="899"/>
    <x v="1"/>
    <x v="2"/>
    <x v="2"/>
    <x v="2"/>
  </r>
  <r>
    <d v="2016-03-03T00:00:00"/>
    <n v="102382"/>
    <m/>
    <n v="1655437"/>
    <n v="12174"/>
    <s v="LIFELINE AUDIO VIDEO TECH"/>
    <m/>
    <n v="3"/>
    <n v="4134"/>
    <m/>
    <n v="640"/>
    <n v="9900"/>
    <n v="0"/>
    <n v="1"/>
    <n v="0"/>
    <n v="0"/>
    <n v="0"/>
    <n v="0"/>
    <x v="1"/>
    <x v="2"/>
    <x v="2"/>
    <x v="2"/>
  </r>
  <r>
    <d v="2016-03-07T00:00:00"/>
    <m/>
    <n v="76940"/>
    <m/>
    <m/>
    <m/>
    <s v="MARCH 2016 MOBILE HOME SETT"/>
    <n v="3"/>
    <m/>
    <n v="1190"/>
    <m/>
    <n v="9900"/>
    <n v="0"/>
    <n v="0"/>
    <m/>
    <m/>
    <n v="413.24"/>
    <n v="0"/>
    <x v="1"/>
    <x v="4"/>
    <x v="0"/>
    <x v="0"/>
  </r>
  <r>
    <d v="2016-03-07T00:00:00"/>
    <n v="102434"/>
    <m/>
    <n v="1655450"/>
    <n v="15060"/>
    <s v="OHIO CAT, CO"/>
    <s v="BUS #3 ENGINE REPAIR"/>
    <n v="3"/>
    <n v="2840"/>
    <m/>
    <n v="640"/>
    <n v="9900"/>
    <n v="0"/>
    <n v="90"/>
    <n v="0"/>
    <n v="0"/>
    <n v="0"/>
    <n v="3252.34"/>
    <x v="1"/>
    <x v="2"/>
    <x v="7"/>
    <x v="2"/>
  </r>
  <r>
    <d v="2016-03-07T00:00:00"/>
    <n v="916099"/>
    <m/>
    <n v="54399"/>
    <n v="900021"/>
    <s v="AUDITOR &amp; TREAS FEES"/>
    <s v="AUDITOR &amp; TREAS. FEES - PI"/>
    <n v="3"/>
    <n v="2510"/>
    <m/>
    <n v="845"/>
    <n v="9900"/>
    <n v="0"/>
    <n v="55"/>
    <n v="0"/>
    <n v="0"/>
    <n v="0"/>
    <n v="56.92"/>
    <x v="1"/>
    <x v="2"/>
    <x v="3"/>
    <x v="3"/>
  </r>
  <r>
    <d v="2016-03-08T00:00:00"/>
    <m/>
    <n v="76941"/>
    <m/>
    <m/>
    <m/>
    <s v="REAL ESTATE TAX SETTLEMENT"/>
    <n v="3"/>
    <m/>
    <n v="1111"/>
    <m/>
    <n v="9900"/>
    <n v="0"/>
    <n v="0"/>
    <m/>
    <m/>
    <n v="68336.27"/>
    <n v="0"/>
    <x v="1"/>
    <x v="3"/>
    <x v="0"/>
    <x v="0"/>
  </r>
  <r>
    <d v="2016-03-08T00:00:00"/>
    <m/>
    <n v="76941"/>
    <m/>
    <m/>
    <m/>
    <s v="PUBLIC UTILITY"/>
    <n v="3"/>
    <m/>
    <n v="1122"/>
    <m/>
    <n v="9900"/>
    <n v="0"/>
    <n v="0"/>
    <m/>
    <m/>
    <n v="5923.12"/>
    <n v="0"/>
    <x v="1"/>
    <x v="5"/>
    <x v="0"/>
    <x v="0"/>
  </r>
  <r>
    <d v="2016-03-08T00:00:00"/>
    <n v="916100"/>
    <m/>
    <n v="54400"/>
    <n v="900021"/>
    <s v="AUDITOR &amp; TREAS FEES"/>
    <s v="AUDITOR &amp; TREAS. FEES - PI"/>
    <n v="3"/>
    <n v="2510"/>
    <m/>
    <n v="845"/>
    <n v="9900"/>
    <n v="0"/>
    <n v="55"/>
    <n v="0"/>
    <n v="0"/>
    <n v="0"/>
    <n v="4005.87"/>
    <x v="1"/>
    <x v="2"/>
    <x v="3"/>
    <x v="3"/>
  </r>
  <r>
    <d v="2016-03-08T00:00:00"/>
    <n v="916100"/>
    <m/>
    <n v="54400"/>
    <n v="900021"/>
    <s v="AUDITOR &amp; TREAS FEES"/>
    <s v="ADVERTISING EXPENSE"/>
    <n v="3"/>
    <n v="2490"/>
    <m/>
    <n v="847"/>
    <n v="9900"/>
    <n v="0"/>
    <n v="55"/>
    <n v="0"/>
    <n v="0"/>
    <n v="0"/>
    <n v="0"/>
    <x v="1"/>
    <x v="2"/>
    <x v="4"/>
    <x v="4"/>
  </r>
  <r>
    <d v="2016-03-09T00:00:00"/>
    <m/>
    <n v="76949"/>
    <m/>
    <m/>
    <m/>
    <s v="REAL ESTATE TAX SETTLEMENT"/>
    <n v="3"/>
    <m/>
    <n v="1111"/>
    <m/>
    <n v="9900"/>
    <n v="0"/>
    <n v="0"/>
    <m/>
    <m/>
    <n v="2395.6"/>
    <n v="0"/>
    <x v="1"/>
    <x v="3"/>
    <x v="0"/>
    <x v="0"/>
  </r>
  <r>
    <d v="2016-03-09T00:00:00"/>
    <n v="916101"/>
    <m/>
    <n v="54401"/>
    <n v="900021"/>
    <s v="AUDITOR &amp; TREAS FEES"/>
    <s v="AUDITOR &amp; TREAS. FEES - PI"/>
    <n v="3"/>
    <n v="2510"/>
    <m/>
    <n v="845"/>
    <n v="9900"/>
    <n v="0"/>
    <n v="55"/>
    <n v="0"/>
    <n v="0"/>
    <n v="0"/>
    <n v="66.81"/>
    <x v="1"/>
    <x v="2"/>
    <x v="3"/>
    <x v="3"/>
  </r>
  <r>
    <d v="2016-03-11T00:00:00"/>
    <m/>
    <n v="76973"/>
    <m/>
    <m/>
    <m/>
    <s v="PO#1355547 FOB LOST"/>
    <n v="3"/>
    <n v="2720"/>
    <m/>
    <n v="640"/>
    <n v="9900"/>
    <n v="0"/>
    <n v="1"/>
    <n v="0"/>
    <n v="0"/>
    <n v="0"/>
    <n v="-6"/>
    <x v="1"/>
    <x v="2"/>
    <x v="1"/>
    <x v="2"/>
  </r>
  <r>
    <d v="2016-03-11T00:00:00"/>
    <m/>
    <n v="76973"/>
    <m/>
    <m/>
    <m/>
    <s v="TIM HOUSEMAN"/>
    <n v="3"/>
    <n v="2720"/>
    <m/>
    <n v="640"/>
    <n v="9900"/>
    <n v="0"/>
    <n v="1"/>
    <n v="0"/>
    <n v="0"/>
    <n v="0"/>
    <n v="0"/>
    <x v="1"/>
    <x v="2"/>
    <x v="1"/>
    <x v="2"/>
  </r>
  <r>
    <d v="2016-03-11T00:00:00"/>
    <m/>
    <n v="76977"/>
    <m/>
    <m/>
    <m/>
    <s v="MARCH 2016 MOBILE HOME SETT"/>
    <n v="3"/>
    <m/>
    <n v="1190"/>
    <m/>
    <n v="9900"/>
    <n v="0"/>
    <n v="0"/>
    <m/>
    <m/>
    <n v="2.34"/>
    <n v="0"/>
    <x v="1"/>
    <x v="4"/>
    <x v="0"/>
    <x v="0"/>
  </r>
  <r>
    <d v="2016-03-11T00:00:00"/>
    <n v="916102"/>
    <m/>
    <n v="54402"/>
    <n v="900021"/>
    <s v="AUDITOR &amp; TREAS FEES"/>
    <s v="AUDITOR &amp; TREAS. FEES - PI"/>
    <n v="3"/>
    <n v="2510"/>
    <m/>
    <n v="845"/>
    <n v="9900"/>
    <n v="0"/>
    <n v="55"/>
    <n v="0"/>
    <n v="0"/>
    <n v="0"/>
    <n v="0.25"/>
    <x v="1"/>
    <x v="2"/>
    <x v="3"/>
    <x v="3"/>
  </r>
  <r>
    <d v="2016-03-21T00:00:00"/>
    <n v="102587"/>
    <m/>
    <n v="166658"/>
    <n v="16216"/>
    <s v="PINNACLE, LLC"/>
    <s v="SV OFFICE AC SYSTEM"/>
    <n v="3"/>
    <n v="2720"/>
    <m/>
    <n v="640"/>
    <n v="9900"/>
    <n v="0"/>
    <n v="11"/>
    <n v="0"/>
    <n v="0"/>
    <n v="0"/>
    <n v="4425"/>
    <x v="1"/>
    <x v="2"/>
    <x v="1"/>
    <x v="2"/>
  </r>
  <r>
    <d v="2016-04-13T00:00:00"/>
    <n v="102773"/>
    <m/>
    <n v="1655417"/>
    <n v="5157"/>
    <s v="ELECTRONIC SECURITY SYS, INC."/>
    <s v="VIDEO SURVEILLANCE SYSTEM"/>
    <n v="3"/>
    <n v="1110"/>
    <m/>
    <n v="640"/>
    <n v="9900"/>
    <n v="0"/>
    <n v="3"/>
    <n v="0"/>
    <n v="0"/>
    <n v="0"/>
    <n v="14350"/>
    <x v="1"/>
    <x v="2"/>
    <x v="6"/>
    <x v="2"/>
  </r>
  <r>
    <d v="2016-04-13T00:00:00"/>
    <n v="102773"/>
    <m/>
    <n v="1655417"/>
    <n v="5157"/>
    <s v="ELECTRONIC SECURITY SYS, INC."/>
    <s v="VIDEO SURVEILLANCE SYSTEM"/>
    <n v="3"/>
    <n v="1120"/>
    <m/>
    <n v="640"/>
    <n v="9900"/>
    <n v="0"/>
    <n v="10"/>
    <n v="0"/>
    <n v="0"/>
    <n v="0"/>
    <n v="14350"/>
    <x v="1"/>
    <x v="2"/>
    <x v="6"/>
    <x v="2"/>
  </r>
  <r>
    <d v="2016-04-19T00:00:00"/>
    <n v="102828"/>
    <m/>
    <n v="1655437"/>
    <n v="12174"/>
    <s v="LIFELINE AUDIO VIDEO TECH"/>
    <s v="ITEM # MPK249"/>
    <n v="3"/>
    <n v="4134"/>
    <m/>
    <n v="640"/>
    <n v="9900"/>
    <n v="0"/>
    <n v="1"/>
    <n v="0"/>
    <n v="0"/>
    <n v="0"/>
    <n v="346.92"/>
    <x v="1"/>
    <x v="2"/>
    <x v="2"/>
    <x v="2"/>
  </r>
  <r>
    <d v="2016-04-26T00:00:00"/>
    <m/>
    <n v="77325"/>
    <m/>
    <m/>
    <m/>
    <s v="REFUND FOR RETURNED ITEM"/>
    <n v="3"/>
    <n v="2720"/>
    <m/>
    <n v="640"/>
    <n v="9900"/>
    <n v="0"/>
    <n v="1"/>
    <n v="0"/>
    <n v="0"/>
    <n v="0"/>
    <n v="-424.4"/>
    <x v="1"/>
    <x v="2"/>
    <x v="1"/>
    <x v="2"/>
  </r>
  <r>
    <d v="2016-04-26T00:00:00"/>
    <m/>
    <n v="77325"/>
    <m/>
    <m/>
    <m/>
    <s v="RETURNED ITEM"/>
    <n v="3"/>
    <n v="2720"/>
    <m/>
    <n v="640"/>
    <n v="9900"/>
    <n v="0"/>
    <n v="2"/>
    <n v="0"/>
    <n v="0"/>
    <n v="0"/>
    <n v="-424.4"/>
    <x v="1"/>
    <x v="2"/>
    <x v="1"/>
    <x v="2"/>
  </r>
  <r>
    <d v="2016-05-04T00:00:00"/>
    <m/>
    <n v="77453"/>
    <m/>
    <m/>
    <m/>
    <s v="RH MAY 2016"/>
    <n v="3"/>
    <m/>
    <n v="3131"/>
    <m/>
    <n v="9900"/>
    <n v="0"/>
    <n v="0"/>
    <m/>
    <m/>
    <n v="23040.240000000002"/>
    <n v="0"/>
    <x v="1"/>
    <x v="0"/>
    <x v="0"/>
    <x v="0"/>
  </r>
  <r>
    <d v="2016-05-04T00:00:00"/>
    <m/>
    <n v="77453"/>
    <m/>
    <m/>
    <m/>
    <s v="HOMESTEAD MAY 2016"/>
    <n v="3"/>
    <m/>
    <n v="3132"/>
    <m/>
    <n v="9900"/>
    <n v="0"/>
    <n v="0"/>
    <m/>
    <m/>
    <n v="9859.3799999999992"/>
    <n v="0"/>
    <x v="1"/>
    <x v="1"/>
    <x v="0"/>
    <x v="0"/>
  </r>
  <r>
    <d v="2016-05-04T00:00:00"/>
    <n v="916137"/>
    <m/>
    <n v="54403"/>
    <n v="900021"/>
    <s v="AUDITOR &amp; TREAS FEES"/>
    <s v="HOMESTEAD/ROLLBACK ADMIN"/>
    <n v="3"/>
    <n v="2510"/>
    <m/>
    <n v="845"/>
    <n v="9900"/>
    <n v="0"/>
    <n v="55"/>
    <n v="0"/>
    <n v="0"/>
    <n v="0"/>
    <n v="185.57"/>
    <x v="1"/>
    <x v="2"/>
    <x v="3"/>
    <x v="3"/>
  </r>
  <r>
    <d v="2016-05-11T00:00:00"/>
    <n v="103012"/>
    <m/>
    <n v="1655497"/>
    <n v="2160"/>
    <s v="CARDINAL BUS SALES INC"/>
    <s v="LONG BLOCK REPAIR BUS #23,"/>
    <n v="3"/>
    <n v="2840"/>
    <m/>
    <n v="423"/>
    <n v="9900"/>
    <n v="0"/>
    <n v="90"/>
    <n v="0"/>
    <n v="0"/>
    <n v="0"/>
    <n v="11058.02"/>
    <x v="1"/>
    <x v="2"/>
    <x v="7"/>
    <x v="1"/>
  </r>
  <r>
    <d v="2016-05-11T00:00:00"/>
    <n v="103012"/>
    <m/>
    <n v="1655497"/>
    <n v="2160"/>
    <s v="CARDINAL BUS SALES INC"/>
    <s v="LABOR FOR REPAIR OF BUS# 23"/>
    <n v="3"/>
    <n v="2840"/>
    <m/>
    <n v="423"/>
    <n v="9900"/>
    <n v="0"/>
    <n v="90"/>
    <n v="0"/>
    <n v="0"/>
    <n v="0"/>
    <n v="4500"/>
    <x v="1"/>
    <x v="2"/>
    <x v="7"/>
    <x v="1"/>
  </r>
  <r>
    <d v="2016-05-11T00:00:00"/>
    <n v="103012"/>
    <m/>
    <n v="1655497"/>
    <n v="2160"/>
    <s v="CARDINAL BUS SALES INC"/>
    <s v="MISC. PARTS FOR REPAIR OF BUS#"/>
    <n v="3"/>
    <n v="2840"/>
    <m/>
    <n v="423"/>
    <n v="9900"/>
    <n v="0"/>
    <n v="90"/>
    <n v="0"/>
    <n v="0"/>
    <n v="0"/>
    <n v="1736.99"/>
    <x v="1"/>
    <x v="2"/>
    <x v="7"/>
    <x v="1"/>
  </r>
  <r>
    <d v="2016-05-13T00:00:00"/>
    <m/>
    <n v="77547"/>
    <m/>
    <m/>
    <m/>
    <s v="LOST ALGEBRA BOOK"/>
    <n v="3"/>
    <n v="1130"/>
    <m/>
    <n v="521"/>
    <n v="9900"/>
    <n v="110000"/>
    <n v="1"/>
    <n v="0"/>
    <n v="0"/>
    <n v="0"/>
    <n v="-140.94"/>
    <x v="1"/>
    <x v="2"/>
    <x v="6"/>
    <x v="5"/>
  </r>
  <r>
    <d v="2016-05-13T00:00:00"/>
    <m/>
    <n v="77547"/>
    <m/>
    <m/>
    <m/>
    <s v="KEICEY ADAMS"/>
    <n v="3"/>
    <n v="1130"/>
    <m/>
    <n v="521"/>
    <n v="9900"/>
    <n v="110000"/>
    <n v="1"/>
    <n v="0"/>
    <n v="0"/>
    <n v="0"/>
    <n v="0"/>
    <x v="1"/>
    <x v="2"/>
    <x v="6"/>
    <x v="5"/>
  </r>
  <r>
    <d v="2016-05-25T00:00:00"/>
    <m/>
    <n v="77685"/>
    <m/>
    <m/>
    <m/>
    <s v="HOMESTEAD"/>
    <n v="3"/>
    <m/>
    <n v="3132"/>
    <m/>
    <n v="9900"/>
    <n v="0"/>
    <n v="0"/>
    <m/>
    <m/>
    <n v="65.97"/>
    <n v="0"/>
    <x v="1"/>
    <x v="1"/>
    <x v="0"/>
    <x v="0"/>
  </r>
  <r>
    <d v="2016-05-25T00:00:00"/>
    <m/>
    <n v="77685"/>
    <m/>
    <m/>
    <m/>
    <s v="ROLLBACK"/>
    <n v="3"/>
    <m/>
    <n v="3131"/>
    <m/>
    <n v="9900"/>
    <n v="0"/>
    <n v="0"/>
    <m/>
    <m/>
    <n v="243.82"/>
    <n v="0"/>
    <x v="1"/>
    <x v="0"/>
    <x v="0"/>
    <x v="0"/>
  </r>
  <r>
    <d v="2016-06-03T00:00:00"/>
    <n v="103240"/>
    <m/>
    <n v="1601344"/>
    <n v="18151"/>
    <s v="JOLENE ROACH"/>
    <s v="REFUND GLENCOE ALGEBRA 2 BOOK"/>
    <n v="3"/>
    <n v="1130"/>
    <m/>
    <n v="521"/>
    <n v="9900"/>
    <n v="110000"/>
    <n v="1"/>
    <n v="0"/>
    <n v="0"/>
    <n v="0"/>
    <n v="140.94"/>
    <x v="1"/>
    <x v="2"/>
    <x v="6"/>
    <x v="5"/>
  </r>
  <r>
    <d v="2016-06-16T00:00:00"/>
    <n v="103426"/>
    <m/>
    <n v="1601114"/>
    <n v="2454"/>
    <s v="COLUMBUS PERCUSSION"/>
    <s v="PAGEANTRY INNOVATIONS MINI"/>
    <n v="3"/>
    <n v="4134"/>
    <m/>
    <n v="640"/>
    <n v="9900"/>
    <n v="0"/>
    <n v="1"/>
    <n v="0"/>
    <n v="0"/>
    <n v="0"/>
    <n v="44"/>
    <x v="1"/>
    <x v="2"/>
    <x v="2"/>
    <x v="2"/>
  </r>
  <r>
    <d v="2016-06-27T00:00:00"/>
    <n v="103493"/>
    <m/>
    <n v="166664"/>
    <n v="13527"/>
    <s v="MD MILLER INC"/>
    <s v="CONCRETE WORK AT RH"/>
    <n v="3"/>
    <n v="2720"/>
    <m/>
    <n v="423"/>
    <n v="9900"/>
    <n v="0"/>
    <n v="8"/>
    <n v="0"/>
    <n v="0"/>
    <n v="0"/>
    <n v="6500"/>
    <x v="1"/>
    <x v="2"/>
    <x v="1"/>
    <x v="1"/>
  </r>
  <r>
    <d v="2016-06-27T00:00:00"/>
    <n v="103493"/>
    <m/>
    <n v="166664"/>
    <n v="13527"/>
    <s v="MD MILLER INC"/>
    <s v="CONCRETE WORK AT KR"/>
    <n v="3"/>
    <n v="2720"/>
    <m/>
    <n v="423"/>
    <n v="9900"/>
    <n v="0"/>
    <n v="2"/>
    <n v="0"/>
    <n v="0"/>
    <n v="0"/>
    <n v="11343.75"/>
    <x v="1"/>
    <x v="2"/>
    <x v="1"/>
    <x v="1"/>
  </r>
  <r>
    <d v="2016-06-27T00:00:00"/>
    <n v="103494"/>
    <m/>
    <n v="166665"/>
    <n v="20708"/>
    <s v="STERLING QUALITY CONCRETE,LLC"/>
    <s v="CONCRETE WORK AT NR"/>
    <n v="3"/>
    <n v="2720"/>
    <m/>
    <n v="423"/>
    <n v="9900"/>
    <n v="0"/>
    <n v="3"/>
    <n v="0"/>
    <n v="0"/>
    <n v="0"/>
    <n v="18500"/>
    <x v="1"/>
    <x v="2"/>
    <x v="1"/>
    <x v="1"/>
  </r>
  <r>
    <d v="2016-06-29T00:00:00"/>
    <n v="103502"/>
    <m/>
    <n v="1655534"/>
    <n v="4459"/>
    <s v="JOHN DEERE COMPANY"/>
    <s v="2016 JOHN DEERE Z950B GAS ZERO"/>
    <n v="3"/>
    <n v="2840"/>
    <m/>
    <n v="640"/>
    <n v="9900"/>
    <n v="0"/>
    <n v="90"/>
    <n v="0"/>
    <n v="0"/>
    <n v="0"/>
    <n v="6489.26"/>
    <x v="1"/>
    <x v="2"/>
    <x v="7"/>
    <x v="2"/>
  </r>
  <r>
    <d v="2016-06-29T00:00:00"/>
    <n v="103502"/>
    <m/>
    <n v="1655534"/>
    <n v="4459"/>
    <s v="JOHN DEERE COMPANY"/>
    <s v="-2016 JOHN DEERE Z950B GAS ZER"/>
    <n v="3"/>
    <n v="2840"/>
    <m/>
    <n v="640"/>
    <n v="9900"/>
    <n v="0"/>
    <n v="90"/>
    <n v="0"/>
    <n v="0"/>
    <n v="0"/>
    <n v="6489.26"/>
    <x v="1"/>
    <x v="2"/>
    <x v="7"/>
    <x v="2"/>
  </r>
  <r>
    <d v="2016-06-29T00:00:00"/>
    <n v="103502"/>
    <m/>
    <n v="1655534"/>
    <n v="4459"/>
    <s v="JOHN DEERE COMPANY"/>
    <s v="-2016 JOHN DEERE Z950B GAS ZER"/>
    <n v="3"/>
    <n v="2840"/>
    <m/>
    <n v="640"/>
    <n v="9900"/>
    <n v="0"/>
    <n v="90"/>
    <n v="0"/>
    <n v="0"/>
    <n v="0"/>
    <n v="6489.26"/>
    <x v="1"/>
    <x v="2"/>
    <x v="7"/>
    <x v="2"/>
  </r>
  <r>
    <d v="2016-06-29T00:00:00"/>
    <n v="103502"/>
    <m/>
    <n v="1655534"/>
    <n v="4459"/>
    <s v="JOHN DEERE COMPANY"/>
    <s v="-2016 JOHN DEERE Z950B GAS ZER"/>
    <n v="3"/>
    <n v="2840"/>
    <m/>
    <n v="640"/>
    <n v="9900"/>
    <n v="0"/>
    <n v="90"/>
    <n v="0"/>
    <n v="0"/>
    <n v="0"/>
    <n v="6489.26"/>
    <x v="1"/>
    <x v="2"/>
    <x v="7"/>
    <x v="2"/>
  </r>
  <r>
    <d v="2016-06-29T00:00:00"/>
    <n v="103502"/>
    <m/>
    <n v="1655534"/>
    <n v="4459"/>
    <s v="JOHN DEERE COMPANY"/>
    <s v="-2016 JOHN DEERE Z950B GAS ZER"/>
    <n v="3"/>
    <n v="2840"/>
    <m/>
    <n v="640"/>
    <n v="9900"/>
    <n v="0"/>
    <n v="90"/>
    <n v="0"/>
    <n v="0"/>
    <n v="0"/>
    <n v="6489.26"/>
    <x v="1"/>
    <x v="2"/>
    <x v="7"/>
    <x v="2"/>
  </r>
  <r>
    <d v="2016-06-29T00:00:00"/>
    <n v="103502"/>
    <m/>
    <n v="1655534"/>
    <n v="4459"/>
    <s v="JOHN DEERE COMPANY"/>
    <s v="TRADE IN 2015 JOHN DEERE Z915B"/>
    <n v="3"/>
    <n v="2840"/>
    <m/>
    <n v="640"/>
    <n v="9900"/>
    <n v="0"/>
    <n v="90"/>
    <n v="0"/>
    <n v="0"/>
    <n v="0"/>
    <n v="-5660.54"/>
    <x v="1"/>
    <x v="2"/>
    <x v="7"/>
    <x v="2"/>
  </r>
  <r>
    <d v="2016-06-29T00:00:00"/>
    <n v="103502"/>
    <m/>
    <n v="1655534"/>
    <n v="4459"/>
    <s v="JOHN DEERE COMPANY"/>
    <s v="TRADE IN 2015 JOHN DEERE Z915B"/>
    <n v="3"/>
    <n v="2840"/>
    <m/>
    <n v="640"/>
    <n v="9900"/>
    <n v="0"/>
    <n v="90"/>
    <n v="0"/>
    <n v="0"/>
    <n v="0"/>
    <n v="-5660.54"/>
    <x v="1"/>
    <x v="2"/>
    <x v="7"/>
    <x v="2"/>
  </r>
  <r>
    <d v="2016-06-29T00:00:00"/>
    <n v="103502"/>
    <m/>
    <n v="1655534"/>
    <n v="4459"/>
    <s v="JOHN DEERE COMPANY"/>
    <s v="TRADE IN 2015 JOHN DEERE Z915B"/>
    <n v="3"/>
    <n v="2840"/>
    <m/>
    <n v="640"/>
    <n v="9900"/>
    <n v="0"/>
    <n v="90"/>
    <n v="0"/>
    <n v="0"/>
    <n v="0"/>
    <n v="-5660.54"/>
    <x v="1"/>
    <x v="2"/>
    <x v="7"/>
    <x v="2"/>
  </r>
  <r>
    <d v="2016-06-29T00:00:00"/>
    <n v="103502"/>
    <m/>
    <n v="1655534"/>
    <n v="4459"/>
    <s v="JOHN DEERE COMPANY"/>
    <s v="TRADE IN 2015 JOHN DEERE Z915B"/>
    <n v="3"/>
    <n v="2840"/>
    <m/>
    <n v="640"/>
    <n v="9900"/>
    <n v="0"/>
    <n v="90"/>
    <n v="0"/>
    <n v="0"/>
    <n v="0"/>
    <n v="-5660.54"/>
    <x v="1"/>
    <x v="2"/>
    <x v="7"/>
    <x v="2"/>
  </r>
  <r>
    <d v="2016-06-29T00:00:00"/>
    <n v="103502"/>
    <m/>
    <n v="1655534"/>
    <n v="4459"/>
    <s v="JOHN DEERE COMPANY"/>
    <s v="TRADE IN 2015 JOHN DEERE Z915B"/>
    <n v="3"/>
    <n v="2840"/>
    <m/>
    <n v="640"/>
    <n v="9900"/>
    <n v="0"/>
    <n v="90"/>
    <n v="0"/>
    <n v="0"/>
    <n v="0"/>
    <n v="-5660.54"/>
    <x v="1"/>
    <x v="2"/>
    <x v="7"/>
    <x v="2"/>
  </r>
  <r>
    <d v="2016-07-01T00:00:00"/>
    <m/>
    <n v="77830"/>
    <m/>
    <m/>
    <m/>
    <s v="TAX ADVANCE JUN 16, 2016"/>
    <n v="3"/>
    <m/>
    <n v="1111"/>
    <m/>
    <n v="9900"/>
    <n v="0"/>
    <n v="0"/>
    <m/>
    <m/>
    <n v="19000"/>
    <n v="0"/>
    <x v="2"/>
    <x v="3"/>
    <x v="0"/>
    <x v="0"/>
  </r>
  <r>
    <d v="2016-07-01T00:00:00"/>
    <m/>
    <n v="77830"/>
    <m/>
    <m/>
    <m/>
    <s v="TAX ADVANCE JUN 23, 2016"/>
    <n v="3"/>
    <m/>
    <n v="1111"/>
    <m/>
    <n v="9900"/>
    <n v="0"/>
    <n v="0"/>
    <m/>
    <m/>
    <n v="16700"/>
    <n v="0"/>
    <x v="2"/>
    <x v="3"/>
    <x v="0"/>
    <x v="0"/>
  </r>
  <r>
    <d v="2016-07-01T00:00:00"/>
    <m/>
    <n v="77830"/>
    <m/>
    <m/>
    <m/>
    <s v="TAX ADVANCE JUN 30, 2016"/>
    <n v="3"/>
    <m/>
    <n v="1111"/>
    <m/>
    <n v="9900"/>
    <n v="0"/>
    <n v="0"/>
    <m/>
    <m/>
    <n v="13100"/>
    <n v="0"/>
    <x v="2"/>
    <x v="3"/>
    <x v="0"/>
    <x v="0"/>
  </r>
  <r>
    <d v="2016-07-29T00:00:00"/>
    <n v="103596"/>
    <m/>
    <n v="176644"/>
    <n v="20708"/>
    <s v="STERLING QUALITY CONCRETE,LLC"/>
    <m/>
    <n v="3"/>
    <n v="2720"/>
    <m/>
    <n v="423"/>
    <n v="9900"/>
    <n v="0"/>
    <n v="3"/>
    <n v="0"/>
    <n v="0"/>
    <n v="0"/>
    <n v="6500"/>
    <x v="2"/>
    <x v="2"/>
    <x v="1"/>
    <x v="1"/>
  </r>
  <r>
    <d v="2016-08-02T00:00:00"/>
    <n v="103623"/>
    <m/>
    <n v="1602212"/>
    <n v="20667"/>
    <s v="STANBURY UNIFORMS INC"/>
    <s v="REPLACEMENT UNIFORMS FOR BAND:"/>
    <n v="3"/>
    <n v="4134"/>
    <m/>
    <n v="640"/>
    <n v="9900"/>
    <n v="0"/>
    <n v="2"/>
    <n v="0"/>
    <n v="0"/>
    <n v="0"/>
    <n v="10000"/>
    <x v="2"/>
    <x v="2"/>
    <x v="2"/>
    <x v="2"/>
  </r>
  <r>
    <d v="2016-08-05T00:00:00"/>
    <m/>
    <n v="77900"/>
    <m/>
    <m/>
    <m/>
    <s v="REAL ESTATE TAX SETTLEMENT"/>
    <n v="3"/>
    <m/>
    <n v="1111"/>
    <m/>
    <n v="9900"/>
    <n v="0"/>
    <n v="0"/>
    <m/>
    <m/>
    <n v="1703.11"/>
    <n v="0"/>
    <x v="2"/>
    <x v="3"/>
    <x v="0"/>
    <x v="0"/>
  </r>
  <r>
    <d v="2016-08-05T00:00:00"/>
    <m/>
    <n v="77901"/>
    <m/>
    <m/>
    <m/>
    <s v="AUG 2016 MOBILE HOME SETT"/>
    <n v="3"/>
    <m/>
    <n v="1190"/>
    <m/>
    <n v="9900"/>
    <n v="0"/>
    <n v="0"/>
    <m/>
    <m/>
    <n v="0.3"/>
    <n v="0"/>
    <x v="2"/>
    <x v="4"/>
    <x v="0"/>
    <x v="0"/>
  </r>
  <r>
    <d v="2016-08-05T00:00:00"/>
    <n v="917017"/>
    <m/>
    <n v="54404"/>
    <n v="900021"/>
    <s v="AUDITOR &amp; TREAS FEES"/>
    <s v="AUDITOR &amp; TREAS. FEES - PI"/>
    <n v="3"/>
    <n v="2510"/>
    <m/>
    <n v="845"/>
    <n v="9900"/>
    <n v="0"/>
    <n v="55"/>
    <n v="0"/>
    <n v="0"/>
    <n v="0"/>
    <n v="44.89"/>
    <x v="2"/>
    <x v="2"/>
    <x v="3"/>
    <x v="3"/>
  </r>
  <r>
    <d v="2016-08-05T00:00:00"/>
    <n v="917018"/>
    <m/>
    <n v="54405"/>
    <n v="900021"/>
    <s v="AUDITOR &amp; TREAS FEES"/>
    <s v="AUDITOR &amp; TREAS. FEES - PI"/>
    <n v="3"/>
    <n v="2510"/>
    <m/>
    <n v="845"/>
    <n v="9900"/>
    <n v="0"/>
    <n v="55"/>
    <n v="0"/>
    <n v="0"/>
    <n v="0"/>
    <n v="0.05"/>
    <x v="2"/>
    <x v="2"/>
    <x v="3"/>
    <x v="3"/>
  </r>
  <r>
    <d v="2016-08-11T00:00:00"/>
    <m/>
    <n v="77908"/>
    <m/>
    <m/>
    <m/>
    <s v="REAL ESTATE TAX SETTLEMENT"/>
    <n v="3"/>
    <m/>
    <n v="1111"/>
    <m/>
    <n v="9900"/>
    <n v="0"/>
    <n v="0"/>
    <m/>
    <m/>
    <n v="118210.75"/>
    <n v="0"/>
    <x v="2"/>
    <x v="3"/>
    <x v="0"/>
    <x v="0"/>
  </r>
  <r>
    <d v="2016-08-11T00:00:00"/>
    <m/>
    <n v="77908"/>
    <m/>
    <m/>
    <m/>
    <s v="PUBLIC UTILITY"/>
    <n v="3"/>
    <m/>
    <n v="1122"/>
    <m/>
    <n v="9900"/>
    <n v="0"/>
    <n v="0"/>
    <m/>
    <m/>
    <n v="5923.12"/>
    <n v="0"/>
    <x v="2"/>
    <x v="5"/>
    <x v="0"/>
    <x v="0"/>
  </r>
  <r>
    <d v="2016-08-11T00:00:00"/>
    <n v="917019"/>
    <m/>
    <n v="54406"/>
    <n v="900021"/>
    <s v="AUDITOR &amp; TREAS FEES"/>
    <s v="AUDITOR &amp; TREAS. FEES - PI"/>
    <n v="3"/>
    <n v="2510"/>
    <m/>
    <n v="845"/>
    <n v="9900"/>
    <n v="0"/>
    <n v="55"/>
    <n v="0"/>
    <n v="0"/>
    <n v="0"/>
    <n v="3060.15"/>
    <x v="2"/>
    <x v="2"/>
    <x v="3"/>
    <x v="3"/>
  </r>
  <r>
    <d v="2016-08-11T00:00:00"/>
    <n v="917019"/>
    <m/>
    <n v="54406"/>
    <n v="900021"/>
    <s v="AUDITOR &amp; TREAS FEES"/>
    <s v="ADVERTISING EXPENSE"/>
    <n v="3"/>
    <n v="2490"/>
    <m/>
    <n v="847"/>
    <n v="9900"/>
    <n v="0"/>
    <n v="55"/>
    <n v="0"/>
    <n v="0"/>
    <n v="0"/>
    <n v="0"/>
    <x v="2"/>
    <x v="2"/>
    <x v="4"/>
    <x v="4"/>
  </r>
  <r>
    <d v="2016-08-12T00:00:00"/>
    <n v="103657"/>
    <m/>
    <n v="179037"/>
    <n v="18282"/>
    <s v="RUSH BUS CENTERS OF OHIO, INC"/>
    <s v="2000 INT/BLUEBIRD"/>
    <n v="3"/>
    <n v="2850"/>
    <m/>
    <n v="660"/>
    <n v="9900"/>
    <n v="0"/>
    <n v="90"/>
    <n v="0"/>
    <n v="0"/>
    <n v="0"/>
    <n v="0"/>
    <x v="2"/>
    <x v="2"/>
    <x v="7"/>
    <x v="7"/>
  </r>
  <r>
    <d v="2016-08-12T00:00:00"/>
    <n v="103657"/>
    <m/>
    <n v="179037"/>
    <n v="18282"/>
    <s v="RUSH BUS CENTERS OF OHIO, INC"/>
    <s v="VEN# 1HVBBAAN8YH343326"/>
    <n v="3"/>
    <n v="2850"/>
    <m/>
    <n v="660"/>
    <n v="9900"/>
    <n v="0"/>
    <n v="90"/>
    <n v="0"/>
    <n v="0"/>
    <n v="0"/>
    <n v="3500"/>
    <x v="2"/>
    <x v="2"/>
    <x v="7"/>
    <x v="7"/>
  </r>
  <r>
    <d v="2016-08-12T00:00:00"/>
    <n v="103657"/>
    <m/>
    <n v="179037"/>
    <n v="18282"/>
    <s v="RUSH BUS CENTERS OF OHIO, INC"/>
    <s v="VEN# 1HVBBAANXYH343327"/>
    <n v="3"/>
    <n v="2850"/>
    <m/>
    <n v="660"/>
    <n v="9900"/>
    <n v="0"/>
    <n v="90"/>
    <n v="0"/>
    <n v="0"/>
    <n v="0"/>
    <n v="3500"/>
    <x v="2"/>
    <x v="2"/>
    <x v="7"/>
    <x v="7"/>
  </r>
  <r>
    <d v="2016-08-12T00:00:00"/>
    <n v="103657"/>
    <m/>
    <n v="179037"/>
    <n v="18282"/>
    <s v="RUSH BUS CENTERS OF OHIO, INC"/>
    <s v="VEN# 1HVBBAAN1YH343328"/>
    <n v="3"/>
    <n v="2850"/>
    <m/>
    <n v="660"/>
    <n v="9900"/>
    <n v="0"/>
    <n v="90"/>
    <n v="0"/>
    <n v="0"/>
    <n v="0"/>
    <n v="3500"/>
    <x v="2"/>
    <x v="2"/>
    <x v="7"/>
    <x v="7"/>
  </r>
  <r>
    <d v="2016-08-12T00:00:00"/>
    <n v="103657"/>
    <m/>
    <n v="179037"/>
    <n v="18282"/>
    <s v="RUSH BUS CENTERS OF OHIO, INC"/>
    <s v="VEN# 1HVBBAAN3YH343329"/>
    <n v="3"/>
    <n v="2850"/>
    <m/>
    <n v="660"/>
    <n v="9900"/>
    <n v="0"/>
    <n v="90"/>
    <n v="0"/>
    <n v="0"/>
    <n v="0"/>
    <n v="3500"/>
    <x v="2"/>
    <x v="2"/>
    <x v="7"/>
    <x v="7"/>
  </r>
  <r>
    <d v="2016-08-18T00:00:00"/>
    <m/>
    <n v="77938"/>
    <m/>
    <m/>
    <m/>
    <s v="AUG 2016 MOBILE HOME SETT"/>
    <n v="3"/>
    <m/>
    <n v="1190"/>
    <m/>
    <n v="9900"/>
    <n v="0"/>
    <n v="0"/>
    <m/>
    <m/>
    <n v="247.67"/>
    <n v="0"/>
    <x v="2"/>
    <x v="4"/>
    <x v="0"/>
    <x v="0"/>
  </r>
  <r>
    <d v="2016-08-18T00:00:00"/>
    <n v="103724"/>
    <m/>
    <n v="176645"/>
    <n v="13527"/>
    <s v="MD MILLER INC"/>
    <s v="CONCRETE WORK FOR SV"/>
    <n v="3"/>
    <n v="2720"/>
    <m/>
    <n v="423"/>
    <n v="9900"/>
    <n v="0"/>
    <n v="4"/>
    <n v="0"/>
    <n v="0"/>
    <n v="0"/>
    <n v="16936.25"/>
    <x v="2"/>
    <x v="2"/>
    <x v="1"/>
    <x v="1"/>
  </r>
  <r>
    <d v="2016-08-18T00:00:00"/>
    <n v="917021"/>
    <m/>
    <n v="54407"/>
    <n v="900021"/>
    <s v="AUDITOR &amp; TREAS FEES"/>
    <s v="AUDITOR &amp; TREAS. FEES - PI"/>
    <n v="3"/>
    <n v="2510"/>
    <m/>
    <n v="845"/>
    <n v="9900"/>
    <n v="0"/>
    <n v="55"/>
    <n v="0"/>
    <n v="0"/>
    <n v="0"/>
    <n v="39.200000000000003"/>
    <x v="2"/>
    <x v="2"/>
    <x v="3"/>
    <x v="3"/>
  </r>
  <r>
    <d v="2016-08-24T00:00:00"/>
    <n v="103775"/>
    <m/>
    <n v="1755227"/>
    <n v="11711"/>
    <s v="LARRICK'S WAREHOUSE OUTLET"/>
    <s v="FURNITURE FOR THE BOARD OFFICE"/>
    <n v="3"/>
    <n v="2720"/>
    <m/>
    <n v="640"/>
    <n v="9900"/>
    <n v="0"/>
    <n v="55"/>
    <n v="0"/>
    <n v="0"/>
    <n v="0"/>
    <n v="9252.2199999999993"/>
    <x v="2"/>
    <x v="2"/>
    <x v="1"/>
    <x v="2"/>
  </r>
  <r>
    <d v="2016-08-29T00:00:00"/>
    <m/>
    <n v="78034"/>
    <m/>
    <m/>
    <m/>
    <s v="STEPHANIE FOREMAN"/>
    <n v="3"/>
    <n v="2720"/>
    <m/>
    <n v="640"/>
    <n v="9900"/>
    <n v="0"/>
    <n v="4"/>
    <n v="0"/>
    <n v="0"/>
    <n v="0"/>
    <n v="-6"/>
    <x v="2"/>
    <x v="2"/>
    <x v="1"/>
    <x v="2"/>
  </r>
  <r>
    <d v="2016-08-29T00:00:00"/>
    <m/>
    <n v="78034"/>
    <m/>
    <m/>
    <m/>
    <s v="FOB REPLACEMENT"/>
    <n v="3"/>
    <n v="2720"/>
    <m/>
    <n v="640"/>
    <n v="9900"/>
    <n v="0"/>
    <n v="4"/>
    <n v="0"/>
    <n v="0"/>
    <n v="0"/>
    <n v="0"/>
    <x v="2"/>
    <x v="2"/>
    <x v="1"/>
    <x v="2"/>
  </r>
  <r>
    <d v="2016-08-29T00:00:00"/>
    <n v="103819"/>
    <m/>
    <n v="169033"/>
    <n v="16127"/>
    <s v="PLE SECURITY, INC."/>
    <s v="FIRE AND INTRUSION ALARM"/>
    <n v="3"/>
    <n v="2720"/>
    <m/>
    <n v="640"/>
    <n v="9900"/>
    <n v="0"/>
    <n v="2"/>
    <n v="0"/>
    <n v="0"/>
    <n v="0"/>
    <n v="6924.94"/>
    <x v="2"/>
    <x v="2"/>
    <x v="1"/>
    <x v="2"/>
  </r>
  <r>
    <d v="2016-09-06T00:00:00"/>
    <n v="103838"/>
    <m/>
    <n v="1755250"/>
    <n v="305"/>
    <s v="APPLE COMPUTER INC."/>
    <s v="MacBook Pro 13-inch: 2.5GHz"/>
    <n v="3"/>
    <n v="4134"/>
    <m/>
    <n v="640"/>
    <n v="9900"/>
    <n v="0"/>
    <n v="1"/>
    <n v="0"/>
    <n v="0"/>
    <n v="0"/>
    <n v="999"/>
    <x v="2"/>
    <x v="2"/>
    <x v="2"/>
    <x v="2"/>
  </r>
  <r>
    <d v="2016-09-07T00:00:00"/>
    <m/>
    <n v="78096"/>
    <m/>
    <m/>
    <m/>
    <s v="MH HOMESTEAD CLARK"/>
    <n v="3"/>
    <m/>
    <n v="3132"/>
    <m/>
    <n v="9900"/>
    <n v="0"/>
    <n v="0"/>
    <m/>
    <m/>
    <n v="121.14"/>
    <n v="0"/>
    <x v="2"/>
    <x v="1"/>
    <x v="0"/>
    <x v="0"/>
  </r>
  <r>
    <d v="2016-09-07T00:00:00"/>
    <n v="103897"/>
    <m/>
    <n v="1655550"/>
    <n v="7210"/>
    <s v="MCGRAW-HILL COMPANIES, INC"/>
    <s v="-ELA CURRICULUM GRADE 9"/>
    <n v="3"/>
    <n v="1130"/>
    <m/>
    <n v="521"/>
    <n v="9900"/>
    <n v="50000"/>
    <n v="1"/>
    <n v="0"/>
    <n v="0"/>
    <n v="0"/>
    <n v="6678"/>
    <x v="2"/>
    <x v="2"/>
    <x v="6"/>
    <x v="5"/>
  </r>
  <r>
    <d v="2016-09-07T00:00:00"/>
    <n v="103897"/>
    <m/>
    <n v="1655550"/>
    <n v="7210"/>
    <s v="MCGRAW-HILL COMPANIES, INC"/>
    <s v="-ELA CURRICULUM GRADE 10"/>
    <n v="3"/>
    <n v="1130"/>
    <m/>
    <n v="521"/>
    <n v="9900"/>
    <n v="50000"/>
    <n v="1"/>
    <n v="0"/>
    <n v="0"/>
    <n v="0"/>
    <n v="6678"/>
    <x v="2"/>
    <x v="2"/>
    <x v="6"/>
    <x v="5"/>
  </r>
  <r>
    <d v="2016-09-07T00:00:00"/>
    <n v="103897"/>
    <m/>
    <n v="1655550"/>
    <n v="7210"/>
    <s v="MCGRAW-HILL COMPANIES, INC"/>
    <s v="-ELA CURRICULUM GRADE 11"/>
    <n v="3"/>
    <n v="1130"/>
    <m/>
    <n v="521"/>
    <n v="9900"/>
    <n v="50000"/>
    <n v="1"/>
    <n v="0"/>
    <n v="0"/>
    <n v="0"/>
    <n v="6678"/>
    <x v="2"/>
    <x v="2"/>
    <x v="6"/>
    <x v="5"/>
  </r>
  <r>
    <d v="2016-09-07T00:00:00"/>
    <n v="103897"/>
    <m/>
    <n v="1655550"/>
    <n v="7210"/>
    <s v="MCGRAW-HILL COMPANIES, INC"/>
    <s v="-ELA CURRICULUM GRADE 12"/>
    <n v="3"/>
    <n v="1130"/>
    <m/>
    <n v="521"/>
    <n v="9900"/>
    <n v="50000"/>
    <n v="1"/>
    <n v="0"/>
    <n v="0"/>
    <n v="0"/>
    <n v="6678"/>
    <x v="2"/>
    <x v="2"/>
    <x v="6"/>
    <x v="5"/>
  </r>
  <r>
    <d v="2016-09-07T00:00:00"/>
    <n v="103897"/>
    <m/>
    <n v="1655550"/>
    <n v="7210"/>
    <s v="MCGRAW-HILL COMPANIES, INC"/>
    <s v="-ELA CURRICULUM GRADE 9"/>
    <n v="3"/>
    <n v="1130"/>
    <m/>
    <n v="521"/>
    <n v="9900"/>
    <n v="50000"/>
    <n v="1"/>
    <n v="0"/>
    <n v="0"/>
    <n v="0"/>
    <n v="347.65"/>
    <x v="2"/>
    <x v="2"/>
    <x v="6"/>
    <x v="5"/>
  </r>
  <r>
    <d v="2016-09-07T00:00:00"/>
    <n v="103897"/>
    <m/>
    <n v="1655550"/>
    <n v="7210"/>
    <s v="MCGRAW-HILL COMPANIES, INC"/>
    <s v="-ELA CURRICULUM GRADE 10"/>
    <n v="3"/>
    <n v="1130"/>
    <m/>
    <n v="521"/>
    <n v="9900"/>
    <n v="50000"/>
    <n v="1"/>
    <n v="0"/>
    <n v="0"/>
    <n v="0"/>
    <n v="347.65"/>
    <x v="2"/>
    <x v="2"/>
    <x v="6"/>
    <x v="5"/>
  </r>
  <r>
    <d v="2016-09-07T00:00:00"/>
    <n v="103897"/>
    <m/>
    <n v="1655550"/>
    <n v="7210"/>
    <s v="MCGRAW-HILL COMPANIES, INC"/>
    <s v="-ELA CURRICULUM GRADE 11"/>
    <n v="3"/>
    <n v="1130"/>
    <m/>
    <n v="521"/>
    <n v="9900"/>
    <n v="50000"/>
    <n v="1"/>
    <n v="0"/>
    <n v="0"/>
    <n v="0"/>
    <n v="347.64"/>
    <x v="2"/>
    <x v="2"/>
    <x v="6"/>
    <x v="5"/>
  </r>
  <r>
    <d v="2016-09-07T00:00:00"/>
    <n v="103897"/>
    <m/>
    <n v="1655550"/>
    <n v="7210"/>
    <s v="MCGRAW-HILL COMPANIES, INC"/>
    <s v="-ELA CURRICULUM GRADE 12"/>
    <n v="3"/>
    <n v="1130"/>
    <m/>
    <n v="521"/>
    <n v="9900"/>
    <n v="50000"/>
    <n v="1"/>
    <n v="0"/>
    <n v="0"/>
    <n v="0"/>
    <n v="347.65"/>
    <x v="2"/>
    <x v="2"/>
    <x v="6"/>
    <x v="5"/>
  </r>
  <r>
    <d v="2016-09-07T00:00:00"/>
    <n v="103897"/>
    <m/>
    <n v="1655550"/>
    <n v="7210"/>
    <s v="MCGRAW-HILL COMPANIES, INC"/>
    <e v="#NAME?"/>
    <n v="3"/>
    <n v="1130"/>
    <m/>
    <n v="521"/>
    <n v="9900"/>
    <n v="50000"/>
    <n v="1"/>
    <n v="0"/>
    <n v="0"/>
    <n v="0"/>
    <n v="0"/>
    <x v="2"/>
    <x v="2"/>
    <x v="6"/>
    <x v="5"/>
  </r>
  <r>
    <d v="2016-09-07T00:00:00"/>
    <n v="103897"/>
    <m/>
    <n v="1655550"/>
    <n v="7210"/>
    <s v="MCGRAW-HILL COMPANIES, INC"/>
    <e v="#NAME?"/>
    <n v="3"/>
    <n v="1130"/>
    <m/>
    <n v="521"/>
    <n v="9900"/>
    <n v="50000"/>
    <n v="2"/>
    <n v="0"/>
    <n v="0"/>
    <n v="0"/>
    <n v="0"/>
    <x v="2"/>
    <x v="2"/>
    <x v="6"/>
    <x v="5"/>
  </r>
  <r>
    <d v="2016-09-07T00:00:00"/>
    <n v="103897"/>
    <m/>
    <n v="1655550"/>
    <n v="7210"/>
    <s v="MCGRAW-HILL COMPANIES, INC"/>
    <e v="#NAME?"/>
    <n v="3"/>
    <n v="1120"/>
    <m/>
    <n v="521"/>
    <n v="9900"/>
    <n v="50000"/>
    <n v="10"/>
    <n v="0"/>
    <n v="0"/>
    <n v="0"/>
    <n v="0"/>
    <x v="2"/>
    <x v="2"/>
    <x v="6"/>
    <x v="5"/>
  </r>
  <r>
    <d v="2016-09-07T00:00:00"/>
    <n v="103897"/>
    <m/>
    <n v="1655550"/>
    <n v="7210"/>
    <s v="MCGRAW-HILL COMPANIES, INC"/>
    <e v="#NAME?"/>
    <n v="3"/>
    <n v="1120"/>
    <m/>
    <n v="521"/>
    <n v="9900"/>
    <n v="50000"/>
    <n v="11"/>
    <n v="0"/>
    <n v="0"/>
    <n v="0"/>
    <n v="0"/>
    <x v="2"/>
    <x v="2"/>
    <x v="6"/>
    <x v="5"/>
  </r>
  <r>
    <d v="2016-09-07T00:00:00"/>
    <n v="103897"/>
    <m/>
    <n v="1655550"/>
    <n v="7210"/>
    <s v="MCGRAW-HILL COMPANIES, INC"/>
    <s v="-ELA CURRICULUM GRADE 9"/>
    <n v="3"/>
    <n v="1130"/>
    <m/>
    <n v="521"/>
    <n v="9900"/>
    <n v="50000"/>
    <n v="2"/>
    <n v="0"/>
    <n v="0"/>
    <n v="0"/>
    <n v="440.22"/>
    <x v="2"/>
    <x v="2"/>
    <x v="6"/>
    <x v="5"/>
  </r>
  <r>
    <d v="2016-09-07T00:00:00"/>
    <n v="103897"/>
    <m/>
    <n v="1655550"/>
    <n v="7210"/>
    <s v="MCGRAW-HILL COMPANIES, INC"/>
    <s v="-ELA CURRICULUM GRADE 10"/>
    <n v="3"/>
    <n v="1130"/>
    <m/>
    <n v="521"/>
    <n v="9900"/>
    <n v="50000"/>
    <n v="2"/>
    <n v="0"/>
    <n v="0"/>
    <n v="0"/>
    <n v="440.22"/>
    <x v="2"/>
    <x v="2"/>
    <x v="6"/>
    <x v="5"/>
  </r>
  <r>
    <d v="2016-09-07T00:00:00"/>
    <n v="103897"/>
    <m/>
    <n v="1655550"/>
    <n v="7210"/>
    <s v="MCGRAW-HILL COMPANIES, INC"/>
    <s v="-ELA CURRICULUM GRADE 11"/>
    <n v="3"/>
    <n v="1130"/>
    <m/>
    <n v="521"/>
    <n v="9900"/>
    <n v="50000"/>
    <n v="2"/>
    <n v="0"/>
    <n v="0"/>
    <n v="0"/>
    <n v="440.22"/>
    <x v="2"/>
    <x v="2"/>
    <x v="6"/>
    <x v="5"/>
  </r>
  <r>
    <d v="2016-09-07T00:00:00"/>
    <n v="103897"/>
    <m/>
    <n v="1655550"/>
    <n v="7210"/>
    <s v="MCGRAW-HILL COMPANIES, INC"/>
    <s v="-ELA CURRICULUM GRADE 12"/>
    <n v="3"/>
    <n v="1130"/>
    <m/>
    <n v="521"/>
    <n v="9900"/>
    <n v="50000"/>
    <n v="2"/>
    <n v="0"/>
    <n v="0"/>
    <n v="0"/>
    <n v="440.21"/>
    <x v="2"/>
    <x v="2"/>
    <x v="6"/>
    <x v="5"/>
  </r>
  <r>
    <d v="2016-09-07T00:00:00"/>
    <n v="103897"/>
    <m/>
    <n v="1655550"/>
    <n v="7210"/>
    <s v="MCGRAW-HILL COMPANIES, INC"/>
    <s v="-ELA CURRICULUM GRADE 9"/>
    <n v="3"/>
    <n v="1130"/>
    <m/>
    <n v="521"/>
    <n v="9900"/>
    <n v="50000"/>
    <n v="2"/>
    <n v="0"/>
    <n v="0"/>
    <n v="0"/>
    <n v="9906.75"/>
    <x v="2"/>
    <x v="2"/>
    <x v="6"/>
    <x v="5"/>
  </r>
  <r>
    <d v="2016-09-07T00:00:00"/>
    <n v="103897"/>
    <m/>
    <n v="1655550"/>
    <n v="7210"/>
    <s v="MCGRAW-HILL COMPANIES, INC"/>
    <s v="-ELA CURRICULUM GRADE 10"/>
    <n v="3"/>
    <n v="1130"/>
    <m/>
    <n v="521"/>
    <n v="9900"/>
    <n v="50000"/>
    <n v="2"/>
    <n v="0"/>
    <n v="0"/>
    <n v="0"/>
    <n v="9906.75"/>
    <x v="2"/>
    <x v="2"/>
    <x v="6"/>
    <x v="5"/>
  </r>
  <r>
    <d v="2016-09-07T00:00:00"/>
    <n v="103897"/>
    <m/>
    <n v="1655550"/>
    <n v="7210"/>
    <s v="MCGRAW-HILL COMPANIES, INC"/>
    <s v="-ELA CURRICULUM GRADE 11"/>
    <n v="3"/>
    <n v="1130"/>
    <m/>
    <n v="521"/>
    <n v="9900"/>
    <n v="50000"/>
    <n v="2"/>
    <n v="0"/>
    <n v="0"/>
    <n v="0"/>
    <n v="9906.75"/>
    <x v="2"/>
    <x v="2"/>
    <x v="6"/>
    <x v="5"/>
  </r>
  <r>
    <d v="2016-09-07T00:00:00"/>
    <n v="103897"/>
    <m/>
    <n v="1655550"/>
    <n v="7210"/>
    <s v="MCGRAW-HILL COMPANIES, INC"/>
    <s v="-ELA CURRICULUM GRADE 12"/>
    <n v="3"/>
    <n v="1130"/>
    <m/>
    <n v="521"/>
    <n v="9900"/>
    <n v="50000"/>
    <n v="2"/>
    <n v="0"/>
    <n v="0"/>
    <n v="0"/>
    <n v="9906.75"/>
    <x v="2"/>
    <x v="2"/>
    <x v="6"/>
    <x v="5"/>
  </r>
  <r>
    <d v="2016-09-07T00:00:00"/>
    <n v="103897"/>
    <m/>
    <n v="1655550"/>
    <n v="7210"/>
    <s v="MCGRAW-HILL COMPANIES, INC"/>
    <e v="#NAME?"/>
    <n v="3"/>
    <n v="1120"/>
    <m/>
    <n v="521"/>
    <n v="9900"/>
    <n v="50000"/>
    <n v="10"/>
    <n v="0"/>
    <n v="0"/>
    <n v="0"/>
    <n v="11497.57"/>
    <x v="2"/>
    <x v="2"/>
    <x v="6"/>
    <x v="5"/>
  </r>
  <r>
    <d v="2016-09-07T00:00:00"/>
    <n v="103897"/>
    <m/>
    <n v="1655550"/>
    <n v="7210"/>
    <s v="MCGRAW-HILL COMPANIES, INC"/>
    <e v="#NAME?"/>
    <n v="3"/>
    <n v="1120"/>
    <m/>
    <n v="521"/>
    <n v="9900"/>
    <n v="50000"/>
    <n v="11"/>
    <n v="0"/>
    <n v="0"/>
    <n v="0"/>
    <n v="6300"/>
    <x v="2"/>
    <x v="2"/>
    <x v="6"/>
    <x v="5"/>
  </r>
  <r>
    <d v="2016-09-07T00:00:00"/>
    <n v="103897"/>
    <m/>
    <n v="1655550"/>
    <n v="7210"/>
    <s v="MCGRAW-HILL COMPANIES, INC"/>
    <e v="#NAME?"/>
    <n v="3"/>
    <n v="1120"/>
    <m/>
    <n v="521"/>
    <n v="9900"/>
    <n v="50000"/>
    <n v="11"/>
    <n v="0"/>
    <n v="0"/>
    <n v="0"/>
    <n v="678.08"/>
    <x v="2"/>
    <x v="2"/>
    <x v="6"/>
    <x v="5"/>
  </r>
  <r>
    <d v="2016-09-09T00:00:00"/>
    <m/>
    <n v="78129"/>
    <m/>
    <m/>
    <m/>
    <s v="ROLLBACK - AUG 2016"/>
    <n v="3"/>
    <m/>
    <n v="3131"/>
    <m/>
    <n v="9900"/>
    <n v="0"/>
    <n v="0"/>
    <m/>
    <m/>
    <n v="243.14"/>
    <n v="0"/>
    <x v="2"/>
    <x v="0"/>
    <x v="0"/>
    <x v="0"/>
  </r>
  <r>
    <d v="2016-09-09T00:00:00"/>
    <m/>
    <n v="78129"/>
    <m/>
    <m/>
    <m/>
    <s v="HOMESTEAD - AUG 2016"/>
    <n v="3"/>
    <m/>
    <n v="3132"/>
    <m/>
    <n v="9900"/>
    <n v="0"/>
    <n v="0"/>
    <m/>
    <m/>
    <n v="65.97"/>
    <n v="0"/>
    <x v="2"/>
    <x v="1"/>
    <x v="0"/>
    <x v="0"/>
  </r>
  <r>
    <d v="2016-09-14T00:00:00"/>
    <n v="103972"/>
    <m/>
    <n v="1755284"/>
    <n v="5157"/>
    <s v="ELECTRONIC SECURITY SYS, INC."/>
    <s v="VIDEO SURVEILLANCE SYSTEM"/>
    <n v="3"/>
    <n v="1110"/>
    <m/>
    <n v="640"/>
    <n v="9900"/>
    <n v="0"/>
    <n v="4"/>
    <n v="0"/>
    <n v="0"/>
    <n v="0"/>
    <n v="23462.720000000001"/>
    <x v="2"/>
    <x v="2"/>
    <x v="6"/>
    <x v="2"/>
  </r>
  <r>
    <d v="2016-09-14T00:00:00"/>
    <n v="103972"/>
    <m/>
    <n v="1755284"/>
    <n v="5157"/>
    <s v="ELECTRONIC SECURITY SYS, INC."/>
    <s v="VIDEO SURVEILLANCE SYSTEM"/>
    <n v="3"/>
    <n v="1120"/>
    <m/>
    <n v="640"/>
    <n v="9900"/>
    <n v="0"/>
    <n v="11"/>
    <n v="0"/>
    <n v="0"/>
    <n v="0"/>
    <n v="23462.73"/>
    <x v="2"/>
    <x v="2"/>
    <x v="6"/>
    <x v="2"/>
  </r>
  <r>
    <d v="2016-09-20T00:00:00"/>
    <m/>
    <n v="78192"/>
    <m/>
    <m/>
    <m/>
    <s v="MANUFACTURED HOMES ROLLBACK"/>
    <n v="3"/>
    <m/>
    <n v="3131"/>
    <m/>
    <n v="9900"/>
    <n v="0"/>
    <n v="0"/>
    <m/>
    <m/>
    <n v="95.39"/>
    <n v="0"/>
    <x v="2"/>
    <x v="0"/>
    <x v="0"/>
    <x v="0"/>
  </r>
  <r>
    <d v="2016-09-23T00:00:00"/>
    <n v="104027"/>
    <m/>
    <n v="170191"/>
    <n v="24120"/>
    <s v="WENGER CORPORATION"/>
    <s v="Pay for part of the Music"/>
    <n v="3"/>
    <n v="4134"/>
    <m/>
    <n v="640"/>
    <n v="9900"/>
    <n v="0"/>
    <n v="2"/>
    <n v="0"/>
    <n v="0"/>
    <n v="0"/>
    <n v="575"/>
    <x v="2"/>
    <x v="2"/>
    <x v="2"/>
    <x v="2"/>
  </r>
  <r>
    <d v="2016-09-27T00:00:00"/>
    <m/>
    <n v="78296"/>
    <m/>
    <m/>
    <m/>
    <s v="ROLLBACK - AUG 2016"/>
    <n v="3"/>
    <m/>
    <n v="3131"/>
    <m/>
    <n v="9900"/>
    <n v="0"/>
    <n v="0"/>
    <m/>
    <m/>
    <n v="23031.8"/>
    <n v="0"/>
    <x v="2"/>
    <x v="0"/>
    <x v="0"/>
    <x v="0"/>
  </r>
  <r>
    <d v="2016-09-27T00:00:00"/>
    <m/>
    <n v="78296"/>
    <m/>
    <m/>
    <m/>
    <s v="HOMESTEAD - AUG 2016"/>
    <n v="3"/>
    <m/>
    <n v="3132"/>
    <m/>
    <n v="9900"/>
    <n v="0"/>
    <n v="0"/>
    <m/>
    <m/>
    <n v="9985.92"/>
    <n v="0"/>
    <x v="2"/>
    <x v="1"/>
    <x v="0"/>
    <x v="0"/>
  </r>
  <r>
    <d v="2016-09-27T00:00:00"/>
    <n v="917046"/>
    <m/>
    <n v="54408"/>
    <n v="900021"/>
    <s v="AUDITOR &amp; TREAS FEES"/>
    <s v="HOMESTEAD/ROLLBACK ADMIN"/>
    <n v="3"/>
    <n v="2510"/>
    <m/>
    <n v="845"/>
    <n v="9900"/>
    <n v="0"/>
    <n v="55"/>
    <n v="0"/>
    <n v="0"/>
    <n v="0"/>
    <n v="189.12"/>
    <x v="2"/>
    <x v="2"/>
    <x v="3"/>
    <x v="3"/>
  </r>
  <r>
    <d v="2016-10-06T00:00:00"/>
    <n v="104087"/>
    <m/>
    <n v="1755228"/>
    <n v="6097"/>
    <s v="FAZIO COLOR SHOP,INC."/>
    <s v="CARPET FOR THE BOARD OFFICE,"/>
    <n v="3"/>
    <n v="2720"/>
    <m/>
    <n v="423"/>
    <n v="9900"/>
    <n v="0"/>
    <n v="55"/>
    <n v="0"/>
    <n v="0"/>
    <n v="0"/>
    <n v="0"/>
    <x v="2"/>
    <x v="2"/>
    <x v="1"/>
    <x v="1"/>
  </r>
  <r>
    <d v="2016-10-06T00:00:00"/>
    <n v="104087"/>
    <m/>
    <n v="1755228"/>
    <n v="6097"/>
    <s v="FAZIO COLOR SHOP,INC."/>
    <s v="SHAW CHANGE IN ATTITUDE OR"/>
    <n v="3"/>
    <n v="2720"/>
    <m/>
    <n v="423"/>
    <n v="9900"/>
    <n v="0"/>
    <n v="55"/>
    <n v="0"/>
    <n v="0"/>
    <n v="0"/>
    <n v="7168"/>
    <x v="2"/>
    <x v="2"/>
    <x v="1"/>
    <x v="1"/>
  </r>
  <r>
    <d v="2016-10-06T00:00:00"/>
    <n v="104087"/>
    <m/>
    <n v="1755228"/>
    <n v="6097"/>
    <s v="FAZIO COLOR SHOP,INC."/>
    <s v="REMOVAL AND DISPOSAL OF"/>
    <n v="3"/>
    <n v="2720"/>
    <m/>
    <n v="423"/>
    <n v="9900"/>
    <n v="0"/>
    <n v="55"/>
    <n v="0"/>
    <n v="0"/>
    <n v="0"/>
    <n v="672"/>
    <x v="2"/>
    <x v="2"/>
    <x v="1"/>
    <x v="1"/>
  </r>
  <r>
    <d v="2016-10-06T00:00:00"/>
    <n v="104087"/>
    <m/>
    <n v="1755228"/>
    <n v="6097"/>
    <s v="FAZIO COLOR SHOP,INC."/>
    <s v="MOVE ALL FURNITURE, FILE"/>
    <n v="3"/>
    <n v="2720"/>
    <m/>
    <n v="423"/>
    <n v="9900"/>
    <n v="0"/>
    <n v="55"/>
    <n v="0"/>
    <n v="0"/>
    <n v="0"/>
    <n v="896"/>
    <x v="2"/>
    <x v="2"/>
    <x v="1"/>
    <x v="1"/>
  </r>
  <r>
    <d v="2016-10-06T00:00:00"/>
    <n v="104087"/>
    <m/>
    <n v="1755228"/>
    <n v="6097"/>
    <s v="FAZIO COLOR SHOP,INC."/>
    <s v="FLOOR PREP PATCH FLOOR"/>
    <n v="3"/>
    <n v="2720"/>
    <m/>
    <n v="423"/>
    <n v="9900"/>
    <n v="0"/>
    <n v="55"/>
    <n v="0"/>
    <n v="0"/>
    <n v="0"/>
    <n v="448"/>
    <x v="2"/>
    <x v="2"/>
    <x v="1"/>
    <x v="1"/>
  </r>
  <r>
    <d v="2016-10-11T00:00:00"/>
    <n v="104096"/>
    <m/>
    <n v="1655549"/>
    <n v="7210"/>
    <s v="MCGRAW-HILL COMPANIES, INC"/>
    <s v="-ELA CURRICULUM GRADE 1"/>
    <n v="3"/>
    <n v="1110"/>
    <m/>
    <n v="521"/>
    <n v="9900"/>
    <n v="50000"/>
    <n v="3"/>
    <n v="0"/>
    <n v="0"/>
    <n v="0"/>
    <n v="6021.25"/>
    <x v="2"/>
    <x v="2"/>
    <x v="6"/>
    <x v="5"/>
  </r>
  <r>
    <d v="2016-10-11T00:00:00"/>
    <n v="104096"/>
    <m/>
    <n v="1655549"/>
    <n v="7210"/>
    <s v="MCGRAW-HILL COMPANIES, INC"/>
    <s v="-ELA CURRICULUM GRADE 1"/>
    <n v="3"/>
    <n v="1110"/>
    <m/>
    <n v="521"/>
    <n v="9900"/>
    <n v="50000"/>
    <n v="4"/>
    <n v="0"/>
    <n v="0"/>
    <n v="0"/>
    <n v="7685.16"/>
    <x v="2"/>
    <x v="2"/>
    <x v="6"/>
    <x v="5"/>
  </r>
  <r>
    <d v="2016-10-11T00:00:00"/>
    <n v="104096"/>
    <m/>
    <n v="1655549"/>
    <n v="7210"/>
    <s v="MCGRAW-HILL COMPANIES, INC"/>
    <s v="-ELA CURRICULUM GRADE 1"/>
    <n v="3"/>
    <n v="1110"/>
    <m/>
    <n v="521"/>
    <n v="9900"/>
    <n v="50000"/>
    <n v="8"/>
    <n v="0"/>
    <n v="0"/>
    <n v="0"/>
    <n v="6640"/>
    <x v="2"/>
    <x v="2"/>
    <x v="6"/>
    <x v="5"/>
  </r>
  <r>
    <d v="2016-10-11T00:00:00"/>
    <n v="104096"/>
    <m/>
    <n v="1655549"/>
    <n v="7210"/>
    <s v="MCGRAW-HILL COMPANIES, INC"/>
    <s v="-ELA CURRICULUM GRADE 2"/>
    <n v="3"/>
    <n v="1110"/>
    <m/>
    <n v="521"/>
    <n v="9900"/>
    <n v="50000"/>
    <n v="3"/>
    <n v="0"/>
    <n v="0"/>
    <n v="0"/>
    <n v="6021.25"/>
    <x v="2"/>
    <x v="2"/>
    <x v="6"/>
    <x v="5"/>
  </r>
  <r>
    <d v="2016-10-11T00:00:00"/>
    <n v="104096"/>
    <m/>
    <n v="1655549"/>
    <n v="7210"/>
    <s v="MCGRAW-HILL COMPANIES, INC"/>
    <s v="-ELA CURRICULUM GRADE 2"/>
    <n v="3"/>
    <n v="1110"/>
    <m/>
    <n v="521"/>
    <n v="9900"/>
    <n v="50000"/>
    <n v="4"/>
    <n v="0"/>
    <n v="0"/>
    <n v="0"/>
    <n v="7685.16"/>
    <x v="2"/>
    <x v="2"/>
    <x v="6"/>
    <x v="5"/>
  </r>
  <r>
    <d v="2016-10-11T00:00:00"/>
    <n v="104096"/>
    <m/>
    <n v="1655549"/>
    <n v="7210"/>
    <s v="MCGRAW-HILL COMPANIES, INC"/>
    <s v="-ELA CURRICULUM GRADE 2"/>
    <n v="3"/>
    <n v="1110"/>
    <m/>
    <n v="521"/>
    <n v="9900"/>
    <n v="50000"/>
    <n v="8"/>
    <n v="0"/>
    <n v="0"/>
    <n v="0"/>
    <n v="6640"/>
    <x v="2"/>
    <x v="2"/>
    <x v="6"/>
    <x v="5"/>
  </r>
  <r>
    <d v="2016-10-11T00:00:00"/>
    <n v="104096"/>
    <m/>
    <n v="1655549"/>
    <n v="7210"/>
    <s v="MCGRAW-HILL COMPANIES, INC"/>
    <s v="-ELA CURRICULUM GRADE 3"/>
    <n v="3"/>
    <n v="1110"/>
    <m/>
    <n v="521"/>
    <n v="9900"/>
    <n v="50000"/>
    <n v="3"/>
    <n v="0"/>
    <n v="0"/>
    <n v="0"/>
    <n v="6021.25"/>
    <x v="2"/>
    <x v="2"/>
    <x v="6"/>
    <x v="5"/>
  </r>
  <r>
    <d v="2016-10-11T00:00:00"/>
    <n v="104096"/>
    <m/>
    <n v="1655549"/>
    <n v="7210"/>
    <s v="MCGRAW-HILL COMPANIES, INC"/>
    <s v="-ELA CURRICULUM GRADE 3"/>
    <n v="3"/>
    <n v="1110"/>
    <m/>
    <n v="521"/>
    <n v="9900"/>
    <n v="50000"/>
    <n v="4"/>
    <n v="0"/>
    <n v="0"/>
    <n v="0"/>
    <n v="7685.16"/>
    <x v="2"/>
    <x v="2"/>
    <x v="6"/>
    <x v="5"/>
  </r>
  <r>
    <d v="2016-10-11T00:00:00"/>
    <n v="104096"/>
    <m/>
    <n v="1655549"/>
    <n v="7210"/>
    <s v="MCGRAW-HILL COMPANIES, INC"/>
    <s v="-ELA CURRICULUM GRADE 3"/>
    <n v="3"/>
    <n v="1110"/>
    <m/>
    <n v="521"/>
    <n v="9900"/>
    <n v="50000"/>
    <n v="8"/>
    <n v="0"/>
    <n v="0"/>
    <n v="0"/>
    <n v="6640"/>
    <x v="2"/>
    <x v="2"/>
    <x v="6"/>
    <x v="5"/>
  </r>
  <r>
    <d v="2016-10-11T00:00:00"/>
    <n v="104096"/>
    <m/>
    <n v="1655549"/>
    <n v="7210"/>
    <s v="MCGRAW-HILL COMPANIES, INC"/>
    <s v="-ELA CURRICULUM GRADE 4"/>
    <n v="3"/>
    <n v="1110"/>
    <m/>
    <n v="521"/>
    <n v="9900"/>
    <n v="50000"/>
    <n v="8"/>
    <n v="0"/>
    <n v="0"/>
    <n v="0"/>
    <n v="6640"/>
    <x v="2"/>
    <x v="2"/>
    <x v="6"/>
    <x v="5"/>
  </r>
  <r>
    <d v="2016-10-11T00:00:00"/>
    <n v="104096"/>
    <m/>
    <n v="1655549"/>
    <n v="7210"/>
    <s v="MCGRAW-HILL COMPANIES, INC"/>
    <s v="-ELA CURRICULUM GRADE 4"/>
    <n v="3"/>
    <n v="1110"/>
    <m/>
    <n v="521"/>
    <n v="9900"/>
    <n v="50000"/>
    <n v="3"/>
    <n v="0"/>
    <n v="0"/>
    <n v="0"/>
    <n v="6021.25"/>
    <x v="2"/>
    <x v="2"/>
    <x v="6"/>
    <x v="5"/>
  </r>
  <r>
    <d v="2016-10-11T00:00:00"/>
    <n v="104096"/>
    <m/>
    <n v="1655549"/>
    <n v="7210"/>
    <s v="MCGRAW-HILL COMPANIES, INC"/>
    <s v="-ELA CURRICULUM GRADE 4"/>
    <n v="3"/>
    <n v="1110"/>
    <m/>
    <n v="521"/>
    <n v="9900"/>
    <n v="50000"/>
    <n v="4"/>
    <n v="0"/>
    <n v="0"/>
    <n v="0"/>
    <n v="7685.16"/>
    <x v="2"/>
    <x v="2"/>
    <x v="6"/>
    <x v="5"/>
  </r>
  <r>
    <d v="2016-10-11T00:00:00"/>
    <n v="104096"/>
    <m/>
    <n v="1655549"/>
    <n v="7210"/>
    <s v="MCGRAW-HILL COMPANIES, INC"/>
    <s v="-ELA CURRICULUM GRADE 5"/>
    <n v="3"/>
    <n v="1110"/>
    <m/>
    <n v="521"/>
    <n v="9900"/>
    <n v="50000"/>
    <n v="3"/>
    <n v="0"/>
    <n v="0"/>
    <n v="0"/>
    <n v="6021.25"/>
    <x v="2"/>
    <x v="2"/>
    <x v="6"/>
    <x v="5"/>
  </r>
  <r>
    <d v="2016-10-11T00:00:00"/>
    <n v="104096"/>
    <m/>
    <n v="1655549"/>
    <n v="7210"/>
    <s v="MCGRAW-HILL COMPANIES, INC"/>
    <s v="-ELA CURRICULUM GRADE 5"/>
    <n v="3"/>
    <n v="1110"/>
    <m/>
    <n v="521"/>
    <n v="9900"/>
    <n v="50000"/>
    <n v="4"/>
    <n v="0"/>
    <n v="0"/>
    <n v="0"/>
    <n v="7685.16"/>
    <x v="2"/>
    <x v="2"/>
    <x v="6"/>
    <x v="5"/>
  </r>
  <r>
    <d v="2016-10-11T00:00:00"/>
    <n v="104096"/>
    <m/>
    <n v="1655549"/>
    <n v="7210"/>
    <s v="MCGRAW-HILL COMPANIES, INC"/>
    <s v="-ELA CURRICULUM GRADE 5"/>
    <n v="3"/>
    <n v="1110"/>
    <m/>
    <n v="521"/>
    <n v="9900"/>
    <n v="50000"/>
    <n v="8"/>
    <n v="0"/>
    <n v="0"/>
    <n v="0"/>
    <n v="6639.99"/>
    <x v="2"/>
    <x v="2"/>
    <x v="6"/>
    <x v="5"/>
  </r>
  <r>
    <d v="2016-10-11T00:00:00"/>
    <n v="104096"/>
    <m/>
    <n v="1655549"/>
    <n v="7210"/>
    <s v="MCGRAW-HILL COMPANIES, INC"/>
    <e v="#NAME?"/>
    <n v="3"/>
    <n v="1110"/>
    <m/>
    <n v="521"/>
    <n v="9900"/>
    <n v="50000"/>
    <n v="3"/>
    <n v="0"/>
    <n v="0"/>
    <n v="0"/>
    <n v="6021.25"/>
    <x v="2"/>
    <x v="2"/>
    <x v="6"/>
    <x v="5"/>
  </r>
  <r>
    <d v="2016-10-11T00:00:00"/>
    <n v="104096"/>
    <m/>
    <n v="1655549"/>
    <n v="7210"/>
    <s v="MCGRAW-HILL COMPANIES, INC"/>
    <e v="#NAME?"/>
    <n v="3"/>
    <n v="1110"/>
    <m/>
    <n v="521"/>
    <n v="9900"/>
    <n v="50000"/>
    <n v="4"/>
    <n v="0"/>
    <n v="0"/>
    <n v="0"/>
    <n v="7685.16"/>
    <x v="2"/>
    <x v="2"/>
    <x v="6"/>
    <x v="5"/>
  </r>
  <r>
    <d v="2016-10-11T00:00:00"/>
    <n v="104096"/>
    <m/>
    <n v="1655549"/>
    <n v="7210"/>
    <s v="MCGRAW-HILL COMPANIES, INC"/>
    <e v="#NAME?"/>
    <n v="3"/>
    <n v="1110"/>
    <m/>
    <n v="521"/>
    <n v="9900"/>
    <n v="50000"/>
    <n v="8"/>
    <n v="0"/>
    <n v="0"/>
    <n v="0"/>
    <n v="6640"/>
    <x v="2"/>
    <x v="2"/>
    <x v="6"/>
    <x v="5"/>
  </r>
  <r>
    <d v="2016-10-11T00:00:00"/>
    <n v="104096"/>
    <m/>
    <n v="1655549"/>
    <n v="7210"/>
    <s v="MCGRAW-HILL COMPANIES, INC"/>
    <e v="#NAME?"/>
    <n v="3"/>
    <n v="1110"/>
    <m/>
    <n v="521"/>
    <n v="9900"/>
    <n v="50000"/>
    <n v="3"/>
    <n v="0"/>
    <n v="0"/>
    <n v="0"/>
    <n v="1656.15"/>
    <x v="2"/>
    <x v="2"/>
    <x v="6"/>
    <x v="5"/>
  </r>
  <r>
    <d v="2016-10-11T00:00:00"/>
    <n v="104096"/>
    <m/>
    <n v="1655549"/>
    <n v="7210"/>
    <s v="MCGRAW-HILL COMPANIES, INC"/>
    <e v="#NAME?"/>
    <n v="3"/>
    <n v="1110"/>
    <m/>
    <n v="521"/>
    <n v="9900"/>
    <n v="50000"/>
    <n v="4"/>
    <n v="0"/>
    <n v="0"/>
    <n v="0"/>
    <n v="1919.72"/>
    <x v="2"/>
    <x v="2"/>
    <x v="6"/>
    <x v="5"/>
  </r>
  <r>
    <d v="2016-10-11T00:00:00"/>
    <n v="104096"/>
    <m/>
    <n v="1655549"/>
    <n v="7210"/>
    <s v="MCGRAW-HILL COMPANIES, INC"/>
    <e v="#NAME?"/>
    <n v="3"/>
    <n v="1110"/>
    <m/>
    <n v="521"/>
    <n v="9900"/>
    <n v="50000"/>
    <n v="8"/>
    <n v="0"/>
    <n v="0"/>
    <n v="0"/>
    <n v="1799.03"/>
    <x v="2"/>
    <x v="2"/>
    <x v="6"/>
    <x v="5"/>
  </r>
  <r>
    <d v="2016-11-21T00:00:00"/>
    <n v="104604"/>
    <m/>
    <n v="1655572"/>
    <n v="4620"/>
    <s v="DURO-LAST ROOFING INC"/>
    <s v="NRES - ROOF REPAIRS APPROVED"/>
    <n v="3"/>
    <n v="2720"/>
    <m/>
    <n v="640"/>
    <n v="9900"/>
    <n v="0"/>
    <n v="3"/>
    <n v="0"/>
    <n v="0"/>
    <n v="0"/>
    <n v="89875.07"/>
    <x v="2"/>
    <x v="2"/>
    <x v="1"/>
    <x v="2"/>
  </r>
  <r>
    <d v="2016-11-21T00:00:00"/>
    <n v="104604"/>
    <m/>
    <n v="1655572"/>
    <n v="4620"/>
    <s v="DURO-LAST ROOFING INC"/>
    <s v="NRM - ROOF REPAIRS APPROVED AT"/>
    <n v="3"/>
    <n v="2720"/>
    <m/>
    <n v="640"/>
    <n v="9900"/>
    <n v="0"/>
    <n v="10"/>
    <n v="0"/>
    <n v="0"/>
    <n v="0"/>
    <n v="89875.07"/>
    <x v="2"/>
    <x v="2"/>
    <x v="1"/>
    <x v="2"/>
  </r>
  <r>
    <d v="2016-11-29T00:00:00"/>
    <n v="104652"/>
    <m/>
    <n v="1755387"/>
    <n v="4610"/>
    <s v="DUNLAP INDUSTRIES"/>
    <s v="(6) 60&quot; X 30&quot; SECTIONS OF POLY"/>
    <n v="3"/>
    <n v="1130"/>
    <m/>
    <n v="640"/>
    <n v="9900"/>
    <n v="0"/>
    <n v="2"/>
    <n v="0"/>
    <n v="0"/>
    <n v="0"/>
    <n v="2800"/>
    <x v="2"/>
    <x v="2"/>
    <x v="6"/>
    <x v="2"/>
  </r>
  <r>
    <d v="2016-12-15T00:00:00"/>
    <n v="104817"/>
    <m/>
    <n v="1702162"/>
    <n v="1418"/>
    <s v="EARL C. BENSON &amp; ASSOCIATES"/>
    <s v="Custom 26&quot; Sousaphone Bell"/>
    <n v="3"/>
    <n v="4134"/>
    <m/>
    <n v="640"/>
    <n v="9900"/>
    <n v="0"/>
    <n v="2"/>
    <n v="0"/>
    <n v="0"/>
    <n v="0"/>
    <n v="768"/>
    <x v="2"/>
    <x v="2"/>
    <x v="2"/>
    <x v="2"/>
  </r>
  <r>
    <d v="2016-12-15T00:00:00"/>
    <n v="104817"/>
    <m/>
    <n v="1702162"/>
    <n v="1418"/>
    <s v="EARL C. BENSON &amp; ASSOCIATES"/>
    <s v="Art/Setup Fee"/>
    <n v="3"/>
    <n v="4134"/>
    <m/>
    <n v="640"/>
    <n v="9900"/>
    <n v="0"/>
    <n v="2"/>
    <n v="0"/>
    <n v="0"/>
    <n v="0"/>
    <n v="35"/>
    <x v="2"/>
    <x v="2"/>
    <x v="2"/>
    <x v="2"/>
  </r>
  <r>
    <d v="2016-12-15T00:00:00"/>
    <n v="104817"/>
    <m/>
    <n v="1702162"/>
    <n v="1418"/>
    <s v="EARL C. BENSON &amp; ASSOCIATES"/>
    <s v="Shipping &amp; Handling"/>
    <n v="3"/>
    <n v="4134"/>
    <m/>
    <n v="640"/>
    <n v="9900"/>
    <n v="0"/>
    <n v="2"/>
    <n v="0"/>
    <n v="0"/>
    <n v="0"/>
    <n v="32"/>
    <x v="2"/>
    <x v="2"/>
    <x v="2"/>
    <x v="2"/>
  </r>
  <r>
    <d v="2016-12-16T00:00:00"/>
    <m/>
    <n v="79008"/>
    <m/>
    <m/>
    <m/>
    <s v="CHAMPAIGN MH ROLLBACK"/>
    <n v="3"/>
    <m/>
    <n v="3131"/>
    <m/>
    <n v="9900"/>
    <n v="0"/>
    <n v="0"/>
    <m/>
    <m/>
    <n v="0.39"/>
    <n v="0"/>
    <x v="2"/>
    <x v="0"/>
    <x v="0"/>
    <x v="0"/>
  </r>
  <r>
    <d v="2016-12-20T00:00:00"/>
    <n v="104850"/>
    <m/>
    <n v="170613"/>
    <n v="19355"/>
    <s v="STS REPAIR CO."/>
    <s v="REPAIR OF FREEZER NEHS FOOD"/>
    <n v="3"/>
    <n v="2720"/>
    <m/>
    <n v="640"/>
    <n v="9900"/>
    <n v="0"/>
    <n v="1"/>
    <n v="0"/>
    <n v="0"/>
    <n v="0"/>
    <n v="3865"/>
    <x v="2"/>
    <x v="2"/>
    <x v="1"/>
    <x v="2"/>
  </r>
  <r>
    <d v="2016-12-21T00:00:00"/>
    <n v="917102"/>
    <m/>
    <n v="54409"/>
    <n v="900021"/>
    <s v="AUDITOR &amp; TREAS FEES"/>
    <s v="AUDITOR &amp; TREAS. FEES - PI"/>
    <n v="3"/>
    <n v="2510"/>
    <m/>
    <n v="845"/>
    <n v="9900"/>
    <n v="0"/>
    <n v="55"/>
    <n v="0"/>
    <n v="0"/>
    <n v="0"/>
    <n v="0.05"/>
    <x v="2"/>
    <x v="2"/>
    <x v="3"/>
    <x v="3"/>
  </r>
  <r>
    <d v="2016-12-21T00:00:00"/>
    <n v="917102"/>
    <m/>
    <n v="54409"/>
    <n v="900021"/>
    <s v="AUDITOR &amp; TREAS FEES"/>
    <s v="AUDITOR &amp; TREAS. FEES - PI"/>
    <n v="3"/>
    <n v="2510"/>
    <m/>
    <n v="845"/>
    <n v="9900"/>
    <n v="0"/>
    <n v="55"/>
    <n v="0"/>
    <n v="0"/>
    <n v="0"/>
    <n v="-0.05"/>
    <x v="2"/>
    <x v="2"/>
    <x v="3"/>
    <x v="3"/>
  </r>
  <r>
    <d v="2016-12-22T00:00:00"/>
    <n v="104904"/>
    <m/>
    <n v="1755386"/>
    <n v="305"/>
    <s v="APPLE COMPUTER INC."/>
    <s v="Mac mini: 1.4GHz dual-core"/>
    <n v="3"/>
    <n v="1120"/>
    <m/>
    <n v="640"/>
    <n v="9900"/>
    <n v="0"/>
    <n v="10"/>
    <n v="0"/>
    <n v="0"/>
    <n v="0"/>
    <n v="15008"/>
    <x v="2"/>
    <x v="2"/>
    <x v="6"/>
    <x v="2"/>
  </r>
  <r>
    <d v="2016-12-22T00:00:00"/>
    <n v="104904"/>
    <m/>
    <n v="1755386"/>
    <n v="305"/>
    <s v="APPLE COMPUTER INC."/>
    <s v="MacBook Pro 13-Inch: 2.7GHz"/>
    <n v="3"/>
    <n v="1120"/>
    <m/>
    <n v="640"/>
    <n v="9900"/>
    <n v="0"/>
    <n v="11"/>
    <n v="0"/>
    <n v="0"/>
    <n v="0"/>
    <n v="16366"/>
    <x v="2"/>
    <x v="2"/>
    <x v="6"/>
    <x v="2"/>
  </r>
  <r>
    <d v="2016-12-22T00:00:00"/>
    <n v="104904"/>
    <m/>
    <n v="1755386"/>
    <n v="305"/>
    <s v="APPLE COMPUTER INC."/>
    <s v="MacBook Air 13-inch: 1.6GHz"/>
    <n v="3"/>
    <n v="1120"/>
    <m/>
    <n v="640"/>
    <n v="9900"/>
    <n v="0"/>
    <n v="11"/>
    <n v="0"/>
    <n v="0"/>
    <n v="0"/>
    <n v="1149"/>
    <x v="2"/>
    <x v="2"/>
    <x v="6"/>
    <x v="2"/>
  </r>
  <r>
    <d v="2016-12-22T00:00:00"/>
    <n v="104904"/>
    <m/>
    <n v="1755386"/>
    <n v="305"/>
    <s v="APPLE COMPUTER INC."/>
    <s v="Mini DisplayPort to VGA"/>
    <n v="3"/>
    <n v="1120"/>
    <m/>
    <n v="640"/>
    <n v="9900"/>
    <n v="0"/>
    <n v="11"/>
    <n v="0"/>
    <n v="0"/>
    <n v="0"/>
    <n v="1350"/>
    <x v="2"/>
    <x v="2"/>
    <x v="6"/>
    <x v="2"/>
  </r>
  <r>
    <d v="2016-12-22T00:00:00"/>
    <n v="104918"/>
    <m/>
    <n v="179044"/>
    <n v="18282"/>
    <s v="RUSH BUS CENTERS OF OHIO, INC"/>
    <s v="72 PASSENGER CONVENTIONAL"/>
    <n v="3"/>
    <n v="2850"/>
    <m/>
    <n v="660"/>
    <n v="9900"/>
    <n v="0"/>
    <n v="90"/>
    <n v="0"/>
    <n v="0"/>
    <n v="0"/>
    <n v="79900"/>
    <x v="2"/>
    <x v="2"/>
    <x v="7"/>
    <x v="7"/>
  </r>
  <r>
    <d v="2016-12-22T00:00:00"/>
    <n v="104918"/>
    <m/>
    <n v="179044"/>
    <n v="18282"/>
    <s v="RUSH BUS CENTERS OF OHIO, INC"/>
    <s v="COST TO UPGRADE TO 77"/>
    <n v="3"/>
    <n v="2850"/>
    <m/>
    <n v="660"/>
    <n v="9900"/>
    <n v="0"/>
    <n v="90"/>
    <n v="0"/>
    <n v="0"/>
    <n v="0"/>
    <n v="600"/>
    <x v="2"/>
    <x v="2"/>
    <x v="7"/>
    <x v="7"/>
  </r>
  <r>
    <d v="2016-12-22T00:00:00"/>
    <n v="104918"/>
    <m/>
    <n v="179044"/>
    <n v="18282"/>
    <s v="RUSH BUS CENTERS OF OHIO, INC"/>
    <s v="APPROVED BOE MEETING 12/15/16"/>
    <n v="3"/>
    <n v="2850"/>
    <m/>
    <n v="660"/>
    <n v="9900"/>
    <n v="0"/>
    <n v="90"/>
    <n v="0"/>
    <n v="0"/>
    <n v="0"/>
    <n v="0"/>
    <x v="2"/>
    <x v="2"/>
    <x v="7"/>
    <x v="7"/>
  </r>
  <r>
    <d v="2017-01-04T00:00:00"/>
    <n v="104975"/>
    <m/>
    <n v="1755407"/>
    <n v="4235"/>
    <s v="CDW GOVERNMENT, INC"/>
    <s v="Acer V206HQL 20&quot; Monitor"/>
    <n v="3"/>
    <n v="1120"/>
    <m/>
    <n v="640"/>
    <n v="9900"/>
    <n v="0"/>
    <n v="10"/>
    <n v="0"/>
    <n v="0"/>
    <n v="0"/>
    <n v="1126.2"/>
    <x v="2"/>
    <x v="2"/>
    <x v="6"/>
    <x v="2"/>
  </r>
  <r>
    <d v="2017-01-04T00:00:00"/>
    <n v="104975"/>
    <m/>
    <n v="1755407"/>
    <n v="4235"/>
    <s v="CDW GOVERNMENT, INC"/>
    <s v="-Acer V206HQL 20&quot; Monitor"/>
    <n v="3"/>
    <n v="1120"/>
    <m/>
    <n v="640"/>
    <n v="9900"/>
    <n v="0"/>
    <n v="11"/>
    <n v="0"/>
    <n v="0"/>
    <n v="0"/>
    <n v="1126.2"/>
    <x v="2"/>
    <x v="2"/>
    <x v="6"/>
    <x v="2"/>
  </r>
  <r>
    <d v="2017-01-04T00:00:00"/>
    <n v="104975"/>
    <m/>
    <n v="1755407"/>
    <n v="4235"/>
    <s v="CDW GOVERNMENT, INC"/>
    <s v="ViewSonic VA2446m-LED - LED"/>
    <n v="3"/>
    <n v="1120"/>
    <m/>
    <n v="640"/>
    <n v="9900"/>
    <n v="0"/>
    <n v="10"/>
    <n v="0"/>
    <n v="0"/>
    <n v="0"/>
    <n v="187.5"/>
    <x v="2"/>
    <x v="2"/>
    <x v="6"/>
    <x v="2"/>
  </r>
  <r>
    <d v="2017-01-04T00:00:00"/>
    <n v="104975"/>
    <m/>
    <n v="1755407"/>
    <n v="4235"/>
    <s v="CDW GOVERNMENT, INC"/>
    <e v="#NAME?"/>
    <n v="3"/>
    <n v="1120"/>
    <m/>
    <n v="640"/>
    <n v="9900"/>
    <n v="0"/>
    <n v="11"/>
    <n v="0"/>
    <n v="0"/>
    <n v="0"/>
    <n v="187.5"/>
    <x v="2"/>
    <x v="2"/>
    <x v="6"/>
    <x v="2"/>
  </r>
  <r>
    <d v="2017-01-04T00:00:00"/>
    <n v="104975"/>
    <m/>
    <n v="1755407"/>
    <n v="4235"/>
    <s v="CDW GOVERNMENT, INC"/>
    <s v="Macally iKeySlim Desktop -"/>
    <n v="3"/>
    <n v="1120"/>
    <m/>
    <n v="640"/>
    <n v="9900"/>
    <n v="0"/>
    <n v="10"/>
    <n v="0"/>
    <n v="0"/>
    <n v="0"/>
    <n v="91.43"/>
    <x v="2"/>
    <x v="2"/>
    <x v="6"/>
    <x v="2"/>
  </r>
  <r>
    <d v="2017-01-04T00:00:00"/>
    <n v="104975"/>
    <m/>
    <n v="1755407"/>
    <n v="4235"/>
    <s v="CDW GOVERNMENT, INC"/>
    <s v="-Macally iKeySlim Desktop -"/>
    <n v="3"/>
    <n v="1120"/>
    <m/>
    <n v="640"/>
    <n v="9900"/>
    <n v="0"/>
    <n v="11"/>
    <n v="0"/>
    <n v="0"/>
    <n v="0"/>
    <n v="91.42"/>
    <x v="2"/>
    <x v="2"/>
    <x v="6"/>
    <x v="2"/>
  </r>
  <r>
    <d v="2017-01-04T00:00:00"/>
    <n v="104975"/>
    <m/>
    <n v="1755407"/>
    <n v="4235"/>
    <s v="CDW GOVERNMENT, INC"/>
    <s v="LG GP50NB40 Super Multi"/>
    <n v="3"/>
    <n v="1120"/>
    <m/>
    <n v="640"/>
    <n v="9900"/>
    <n v="0"/>
    <n v="10"/>
    <n v="0"/>
    <n v="0"/>
    <n v="0"/>
    <n v="352"/>
    <x v="2"/>
    <x v="2"/>
    <x v="6"/>
    <x v="2"/>
  </r>
  <r>
    <d v="2017-01-04T00:00:00"/>
    <n v="104975"/>
    <m/>
    <n v="1755407"/>
    <n v="4235"/>
    <s v="CDW GOVERNMENT, INC"/>
    <e v="#NAME?"/>
    <n v="3"/>
    <n v="1120"/>
    <m/>
    <n v="640"/>
    <n v="9900"/>
    <n v="0"/>
    <n v="11"/>
    <n v="0"/>
    <n v="0"/>
    <n v="0"/>
    <n v="352"/>
    <x v="2"/>
    <x v="2"/>
    <x v="6"/>
    <x v="2"/>
  </r>
  <r>
    <d v="2017-01-04T00:00:00"/>
    <n v="104975"/>
    <m/>
    <n v="1755407"/>
    <n v="4235"/>
    <s v="CDW GOVERNMENT, INC"/>
    <s v="Macally iKeySlim Desktop -"/>
    <n v="3"/>
    <n v="1120"/>
    <m/>
    <n v="640"/>
    <n v="9900"/>
    <n v="0"/>
    <n v="10"/>
    <n v="0"/>
    <n v="0"/>
    <n v="0"/>
    <n v="493.69"/>
    <x v="2"/>
    <x v="2"/>
    <x v="6"/>
    <x v="2"/>
  </r>
  <r>
    <d v="2017-01-04T00:00:00"/>
    <n v="104975"/>
    <m/>
    <n v="1755407"/>
    <n v="4235"/>
    <s v="CDW GOVERNMENT, INC"/>
    <s v="-Macally iKeySlim Desktop -"/>
    <n v="3"/>
    <n v="1120"/>
    <m/>
    <n v="640"/>
    <n v="9900"/>
    <n v="0"/>
    <n v="11"/>
    <n v="0"/>
    <n v="0"/>
    <n v="0"/>
    <n v="493.7"/>
    <x v="2"/>
    <x v="2"/>
    <x v="6"/>
    <x v="2"/>
  </r>
  <r>
    <d v="2017-01-26T00:00:00"/>
    <m/>
    <n v="79305"/>
    <m/>
    <m/>
    <m/>
    <s v="REAL ESTATE TAX ADVANCE"/>
    <n v="3"/>
    <m/>
    <n v="1111"/>
    <m/>
    <n v="9900"/>
    <n v="0"/>
    <n v="0"/>
    <m/>
    <m/>
    <n v="15300"/>
    <n v="0"/>
    <x v="2"/>
    <x v="3"/>
    <x v="0"/>
    <x v="0"/>
  </r>
  <r>
    <d v="2017-01-26T00:00:00"/>
    <n v="105165"/>
    <m/>
    <n v="179045"/>
    <n v="16046"/>
    <s v="PAXTON COMMUNICATIONS INC"/>
    <s v="MD782V50 DUAL MODE 50 WATT VHF"/>
    <n v="3"/>
    <n v="2840"/>
    <m/>
    <n v="640"/>
    <n v="9900"/>
    <n v="0"/>
    <n v="90"/>
    <n v="0"/>
    <n v="0"/>
    <n v="0"/>
    <n v="3654"/>
    <x v="2"/>
    <x v="2"/>
    <x v="7"/>
    <x v="2"/>
  </r>
  <r>
    <d v="2017-01-30T00:00:00"/>
    <n v="105180"/>
    <m/>
    <n v="176653"/>
    <n v="6162"/>
    <s v="TRIEC ELECTRIC, INC."/>
    <s v="REPAIR/INSTALL LIGHT POLES"/>
    <n v="3"/>
    <n v="2730"/>
    <m/>
    <n v="423"/>
    <n v="9900"/>
    <n v="0"/>
    <n v="1"/>
    <n v="0"/>
    <n v="0"/>
    <n v="0"/>
    <n v="1066.25"/>
    <x v="2"/>
    <x v="2"/>
    <x v="1"/>
    <x v="1"/>
  </r>
  <r>
    <d v="2017-01-30T00:00:00"/>
    <n v="105180"/>
    <m/>
    <n v="176653"/>
    <n v="6162"/>
    <s v="TRIEC ELECTRIC, INC."/>
    <s v="REPAIR/INSTALL LIGHT POLES"/>
    <n v="3"/>
    <n v="2730"/>
    <m/>
    <n v="423"/>
    <n v="9900"/>
    <n v="0"/>
    <n v="2"/>
    <n v="0"/>
    <n v="0"/>
    <n v="0"/>
    <n v="2132.5"/>
    <x v="2"/>
    <x v="2"/>
    <x v="1"/>
    <x v="1"/>
  </r>
  <r>
    <d v="2017-01-30T00:00:00"/>
    <n v="105180"/>
    <m/>
    <n v="176653"/>
    <n v="6162"/>
    <s v="TRIEC ELECTRIC, INC."/>
    <s v="REPAIR/INSTALL LIGHT POLES"/>
    <n v="3"/>
    <n v="2730"/>
    <m/>
    <n v="423"/>
    <n v="9900"/>
    <n v="0"/>
    <n v="3"/>
    <n v="0"/>
    <n v="0"/>
    <n v="0"/>
    <n v="1066.25"/>
    <x v="2"/>
    <x v="2"/>
    <x v="1"/>
    <x v="1"/>
  </r>
  <r>
    <d v="2017-02-01T00:00:00"/>
    <m/>
    <n v="79377"/>
    <m/>
    <m/>
    <m/>
    <s v="REAL ESTATE TAX ADVANCE"/>
    <n v="3"/>
    <m/>
    <n v="1111"/>
    <m/>
    <n v="9900"/>
    <n v="0"/>
    <n v="0"/>
    <m/>
    <m/>
    <n v="50800"/>
    <n v="0"/>
    <x v="2"/>
    <x v="3"/>
    <x v="0"/>
    <x v="0"/>
  </r>
  <r>
    <d v="2017-02-08T00:00:00"/>
    <n v="105281"/>
    <m/>
    <n v="1701229"/>
    <n v="20674"/>
    <s v="LONE STAR PERCUSSION LLC"/>
    <s v="CXS-1 - Corps Extreme CX"/>
    <n v="3"/>
    <n v="4134"/>
    <m/>
    <n v="640"/>
    <n v="9900"/>
    <n v="0"/>
    <n v="1"/>
    <n v="0"/>
    <n v="0"/>
    <n v="0"/>
    <n v="570"/>
    <x v="2"/>
    <x v="2"/>
    <x v="2"/>
    <x v="2"/>
  </r>
  <r>
    <d v="2017-02-08T00:00:00"/>
    <n v="105281"/>
    <m/>
    <n v="1701229"/>
    <n v="20674"/>
    <s v="LONE STAR PERCUSSION LLC"/>
    <s v="CXT-1 - Corps Extreme CX"/>
    <n v="3"/>
    <n v="4134"/>
    <m/>
    <n v="640"/>
    <n v="9900"/>
    <n v="0"/>
    <n v="1"/>
    <n v="0"/>
    <n v="0"/>
    <n v="0"/>
    <n v="424"/>
    <x v="2"/>
    <x v="2"/>
    <x v="2"/>
    <x v="2"/>
  </r>
  <r>
    <d v="2017-02-08T00:00:00"/>
    <n v="105281"/>
    <m/>
    <n v="1701229"/>
    <n v="20674"/>
    <s v="LONE STAR PERCUSSION LLC"/>
    <s v="CXB-1 - Corps Extreme CX"/>
    <n v="3"/>
    <n v="4134"/>
    <m/>
    <n v="640"/>
    <n v="9900"/>
    <n v="0"/>
    <n v="1"/>
    <n v="0"/>
    <n v="0"/>
    <n v="0"/>
    <n v="950"/>
    <x v="2"/>
    <x v="2"/>
    <x v="2"/>
    <x v="2"/>
  </r>
  <r>
    <d v="2017-02-09T00:00:00"/>
    <m/>
    <n v="79437"/>
    <m/>
    <m/>
    <m/>
    <s v="REAL ESTATE TAX ADVANCE"/>
    <n v="3"/>
    <m/>
    <n v="1111"/>
    <m/>
    <n v="9900"/>
    <n v="0"/>
    <n v="0"/>
    <m/>
    <m/>
    <n v="67100"/>
    <n v="0"/>
    <x v="2"/>
    <x v="3"/>
    <x v="0"/>
    <x v="0"/>
  </r>
  <r>
    <d v="2017-03-01T00:00:00"/>
    <m/>
    <n v="79592"/>
    <m/>
    <m/>
    <m/>
    <s v="REAL ESTATE TAX SETTLEMENT"/>
    <n v="3"/>
    <m/>
    <n v="1111"/>
    <m/>
    <n v="9900"/>
    <n v="0"/>
    <n v="0"/>
    <m/>
    <m/>
    <n v="78457.990000000005"/>
    <n v="0"/>
    <x v="2"/>
    <x v="3"/>
    <x v="0"/>
    <x v="0"/>
  </r>
  <r>
    <d v="2017-03-01T00:00:00"/>
    <m/>
    <n v="79592"/>
    <m/>
    <m/>
    <m/>
    <s v="PUBLIC UTILITY"/>
    <n v="3"/>
    <m/>
    <n v="1122"/>
    <m/>
    <n v="9900"/>
    <n v="0"/>
    <n v="0"/>
    <m/>
    <m/>
    <n v="6851.91"/>
    <n v="0"/>
    <x v="2"/>
    <x v="5"/>
    <x v="0"/>
    <x v="0"/>
  </r>
  <r>
    <d v="2017-03-01T00:00:00"/>
    <n v="917145"/>
    <m/>
    <n v="54410"/>
    <n v="900021"/>
    <s v="AUDITOR &amp; TREAS FEES"/>
    <s v="AUDITOR &amp; TREAS. FEES - PI"/>
    <n v="3"/>
    <n v="2510"/>
    <m/>
    <n v="845"/>
    <n v="9900"/>
    <n v="0"/>
    <n v="55"/>
    <n v="0"/>
    <n v="0"/>
    <n v="0"/>
    <n v="3942.15"/>
    <x v="2"/>
    <x v="2"/>
    <x v="3"/>
    <x v="3"/>
  </r>
  <r>
    <d v="2017-03-01T00:00:00"/>
    <n v="917145"/>
    <m/>
    <n v="54410"/>
    <n v="900021"/>
    <s v="AUDITOR &amp; TREAS FEES"/>
    <s v="ADVERTISING EXPENSE"/>
    <n v="3"/>
    <n v="2490"/>
    <m/>
    <n v="847"/>
    <n v="9900"/>
    <n v="0"/>
    <n v="55"/>
    <n v="0"/>
    <n v="0"/>
    <n v="0"/>
    <n v="0"/>
    <x v="2"/>
    <x v="2"/>
    <x v="4"/>
    <x v="4"/>
  </r>
  <r>
    <d v="2017-03-03T00:00:00"/>
    <m/>
    <n v="79604"/>
    <m/>
    <m/>
    <m/>
    <s v="MARCH 2017 MOBILE HOME SETT"/>
    <n v="3"/>
    <m/>
    <n v="1190"/>
    <m/>
    <n v="9900"/>
    <n v="0"/>
    <n v="0"/>
    <m/>
    <m/>
    <n v="433.3"/>
    <n v="0"/>
    <x v="2"/>
    <x v="4"/>
    <x v="0"/>
    <x v="0"/>
  </r>
  <r>
    <d v="2017-03-06T00:00:00"/>
    <n v="105486"/>
    <m/>
    <n v="1701228"/>
    <n v="20674"/>
    <s v="LONE STAR PERCUSSION LLC"/>
    <s v="FFXM1412/A46 - 14&quot; x 12&quot; FFXM"/>
    <n v="3"/>
    <n v="4134"/>
    <m/>
    <n v="640"/>
    <n v="9900"/>
    <n v="0"/>
    <n v="1"/>
    <n v="0"/>
    <n v="0"/>
    <n v="0"/>
    <n v="1404"/>
    <x v="2"/>
    <x v="2"/>
    <x v="2"/>
    <x v="2"/>
  </r>
  <r>
    <d v="2017-03-06T00:00:00"/>
    <n v="105486"/>
    <m/>
    <n v="1701228"/>
    <n v="20674"/>
    <s v="LONE STAR PERCUSSION LLC"/>
    <s v="PMTM68023/A46 - 6-8-10-12-13&quot;"/>
    <n v="3"/>
    <n v="4134"/>
    <m/>
    <n v="640"/>
    <n v="9900"/>
    <n v="0"/>
    <n v="1"/>
    <n v="0"/>
    <n v="0"/>
    <n v="0"/>
    <n v="1630"/>
    <x v="2"/>
    <x v="2"/>
    <x v="2"/>
    <x v="2"/>
  </r>
  <r>
    <d v="2017-03-06T00:00:00"/>
    <n v="105486"/>
    <m/>
    <n v="1701228"/>
    <n v="20674"/>
    <s v="LONE STAR PERCUSSION LLC"/>
    <s v="PBDM2014/A46 - 20&quot; x 14&quot; PBDM"/>
    <n v="3"/>
    <n v="4134"/>
    <m/>
    <n v="640"/>
    <n v="9900"/>
    <n v="0"/>
    <n v="1"/>
    <n v="0"/>
    <n v="0"/>
    <n v="0"/>
    <n v="442"/>
    <x v="2"/>
    <x v="2"/>
    <x v="2"/>
    <x v="2"/>
  </r>
  <r>
    <d v="2017-03-06T00:00:00"/>
    <n v="105486"/>
    <m/>
    <n v="1701228"/>
    <n v="20674"/>
    <s v="LONE STAR PERCUSSION LLC"/>
    <s v="PBDM2214/A46 - 22&quot; x 14&quot; PBDM"/>
    <n v="3"/>
    <n v="4134"/>
    <m/>
    <n v="640"/>
    <n v="9900"/>
    <n v="0"/>
    <n v="1"/>
    <n v="0"/>
    <n v="0"/>
    <n v="0"/>
    <n v="458"/>
    <x v="2"/>
    <x v="2"/>
    <x v="2"/>
    <x v="2"/>
  </r>
  <r>
    <d v="2017-03-06T00:00:00"/>
    <n v="105486"/>
    <m/>
    <n v="1701228"/>
    <n v="20674"/>
    <s v="LONE STAR PERCUSSION LLC"/>
    <s v="PBDM2414/A46 - 24&quot; x 14&quot; PBDM"/>
    <n v="3"/>
    <n v="4134"/>
    <m/>
    <n v="640"/>
    <n v="9900"/>
    <n v="0"/>
    <n v="1"/>
    <n v="0"/>
    <n v="0"/>
    <n v="0"/>
    <n v="472"/>
    <x v="2"/>
    <x v="2"/>
    <x v="2"/>
    <x v="2"/>
  </r>
  <r>
    <d v="2017-03-06T00:00:00"/>
    <n v="105486"/>
    <m/>
    <n v="1701228"/>
    <n v="20674"/>
    <s v="LONE STAR PERCUSSION LLC"/>
    <s v="BDR-1 - Bass Drum Rim Shooter"/>
    <n v="3"/>
    <n v="4134"/>
    <m/>
    <n v="640"/>
    <n v="9900"/>
    <n v="0"/>
    <n v="1"/>
    <n v="0"/>
    <n v="0"/>
    <n v="0"/>
    <n v="180"/>
    <x v="2"/>
    <x v="2"/>
    <x v="2"/>
    <x v="2"/>
  </r>
  <r>
    <d v="2017-03-06T00:00:00"/>
    <n v="105486"/>
    <m/>
    <n v="1701228"/>
    <n v="20674"/>
    <s v="LONE STAR PERCUSSION LLC"/>
    <s v="Free Shipping"/>
    <n v="3"/>
    <n v="4134"/>
    <m/>
    <n v="640"/>
    <n v="9900"/>
    <n v="0"/>
    <n v="1"/>
    <n v="0"/>
    <n v="0"/>
    <n v="0"/>
    <n v="0"/>
    <x v="2"/>
    <x v="2"/>
    <x v="2"/>
    <x v="2"/>
  </r>
  <r>
    <d v="2017-03-06T00:00:00"/>
    <n v="917146"/>
    <m/>
    <n v="54411"/>
    <n v="900021"/>
    <s v="AUDITOR &amp; TREAS FEES"/>
    <s v="AUDITOR &amp; TREAS. FEES - PI"/>
    <n v="3"/>
    <n v="2510"/>
    <m/>
    <n v="845"/>
    <n v="9900"/>
    <n v="0"/>
    <n v="55"/>
    <n v="0"/>
    <n v="0"/>
    <n v="0"/>
    <n v="60.08"/>
    <x v="2"/>
    <x v="2"/>
    <x v="3"/>
    <x v="3"/>
  </r>
  <r>
    <d v="2017-03-09T00:00:00"/>
    <m/>
    <n v="79654"/>
    <m/>
    <m/>
    <m/>
    <s v="REAL ESTATE TAX SETTLEMENT"/>
    <n v="3"/>
    <m/>
    <n v="1111"/>
    <m/>
    <n v="9900"/>
    <n v="0"/>
    <n v="0"/>
    <m/>
    <m/>
    <n v="2225.0100000000002"/>
    <n v="0"/>
    <x v="2"/>
    <x v="3"/>
    <x v="0"/>
    <x v="0"/>
  </r>
  <r>
    <d v="2017-03-09T00:00:00"/>
    <n v="917147"/>
    <m/>
    <n v="54412"/>
    <n v="900021"/>
    <s v="AUDITOR &amp; TREAS FEES"/>
    <s v="AUDITOR &amp; TREAS. FEES - PI"/>
    <n v="3"/>
    <n v="2510"/>
    <m/>
    <n v="845"/>
    <n v="9900"/>
    <n v="0"/>
    <n v="55"/>
    <n v="0"/>
    <n v="0"/>
    <n v="0"/>
    <n v="57.99"/>
    <x v="2"/>
    <x v="2"/>
    <x v="3"/>
    <x v="3"/>
  </r>
  <r>
    <d v="2017-03-21T00:00:00"/>
    <m/>
    <n v="79734"/>
    <m/>
    <m/>
    <m/>
    <s v="PO#1355547 FOB LOST"/>
    <n v="3"/>
    <n v="2720"/>
    <m/>
    <n v="640"/>
    <n v="9900"/>
    <n v="0"/>
    <n v="4"/>
    <n v="0"/>
    <n v="0"/>
    <n v="0"/>
    <n v="-6"/>
    <x v="2"/>
    <x v="2"/>
    <x v="1"/>
    <x v="2"/>
  </r>
  <r>
    <d v="2017-03-21T00:00:00"/>
    <m/>
    <n v="79734"/>
    <m/>
    <m/>
    <m/>
    <s v="JANE WARREN"/>
    <n v="3"/>
    <n v="2720"/>
    <m/>
    <n v="640"/>
    <n v="9900"/>
    <n v="0"/>
    <n v="4"/>
    <n v="0"/>
    <n v="0"/>
    <n v="0"/>
    <n v="0"/>
    <x v="2"/>
    <x v="2"/>
    <x v="1"/>
    <x v="2"/>
  </r>
  <r>
    <d v="2017-03-23T00:00:00"/>
    <m/>
    <n v="79781"/>
    <m/>
    <m/>
    <m/>
    <s v="MARCH 2016 MOBILE HOME SETT"/>
    <n v="3"/>
    <m/>
    <n v="1190"/>
    <m/>
    <n v="9900"/>
    <n v="0"/>
    <n v="0"/>
    <m/>
    <m/>
    <n v="2.12"/>
    <n v="0"/>
    <x v="2"/>
    <x v="4"/>
    <x v="0"/>
    <x v="0"/>
  </r>
  <r>
    <d v="2017-03-23T00:00:00"/>
    <n v="917155"/>
    <m/>
    <n v="54413"/>
    <n v="900021"/>
    <s v="AUDITOR &amp; TREAS FEES"/>
    <s v="AUDITOR &amp; TREAS. FEES - PI"/>
    <n v="3"/>
    <n v="2510"/>
    <m/>
    <n v="845"/>
    <n v="9900"/>
    <n v="0"/>
    <n v="55"/>
    <n v="0"/>
    <n v="0"/>
    <n v="0"/>
    <n v="0.23"/>
    <x v="2"/>
    <x v="2"/>
    <x v="3"/>
    <x v="3"/>
  </r>
  <r>
    <d v="2017-03-27T00:00:00"/>
    <m/>
    <n v="79819"/>
    <m/>
    <m/>
    <m/>
    <s v="RH MARCH 2017"/>
    <n v="3"/>
    <m/>
    <n v="3131"/>
    <m/>
    <n v="9900"/>
    <n v="0"/>
    <n v="0"/>
    <m/>
    <m/>
    <n v="23039.21"/>
    <n v="0"/>
    <x v="2"/>
    <x v="0"/>
    <x v="0"/>
    <x v="0"/>
  </r>
  <r>
    <d v="2017-03-27T00:00:00"/>
    <m/>
    <n v="79819"/>
    <m/>
    <m/>
    <m/>
    <s v="HOMESTEAD MARCH 2017"/>
    <n v="3"/>
    <m/>
    <n v="3132"/>
    <m/>
    <n v="9900"/>
    <n v="0"/>
    <n v="0"/>
    <m/>
    <m/>
    <n v="9114.1299999999992"/>
    <n v="0"/>
    <x v="2"/>
    <x v="1"/>
    <x v="0"/>
    <x v="0"/>
  </r>
  <r>
    <d v="2017-03-27T00:00:00"/>
    <n v="917157"/>
    <m/>
    <n v="54414"/>
    <n v="900021"/>
    <s v="AUDITOR &amp; TREAS FEES"/>
    <s v="HOMESTEAD/ROLLBACK ADMIN"/>
    <n v="3"/>
    <n v="2510"/>
    <m/>
    <n v="845"/>
    <n v="9900"/>
    <n v="0"/>
    <n v="55"/>
    <n v="0"/>
    <n v="0"/>
    <n v="0"/>
    <n v="187.31"/>
    <x v="2"/>
    <x v="2"/>
    <x v="3"/>
    <x v="3"/>
  </r>
  <r>
    <d v="2017-04-11T00:00:00"/>
    <n v="105826"/>
    <m/>
    <n v="1702267"/>
    <n v="11195"/>
    <s v="KINCAID'S IS MUSIC, INC"/>
    <s v="YEP201 Student Euphonium"/>
    <n v="3"/>
    <n v="4134"/>
    <m/>
    <n v="640"/>
    <n v="9900"/>
    <n v="0"/>
    <n v="2"/>
    <n v="0"/>
    <n v="0"/>
    <n v="0"/>
    <n v="3119.98"/>
    <x v="2"/>
    <x v="2"/>
    <x v="2"/>
    <x v="2"/>
  </r>
  <r>
    <d v="2017-04-11T00:00:00"/>
    <n v="105826"/>
    <m/>
    <n v="1702267"/>
    <n v="11195"/>
    <s v="KINCAID'S IS MUSIC, INC"/>
    <s v="1432B Selmer Bassoon"/>
    <n v="3"/>
    <n v="4134"/>
    <m/>
    <n v="640"/>
    <n v="9900"/>
    <n v="0"/>
    <n v="2"/>
    <n v="0"/>
    <n v="0"/>
    <n v="0"/>
    <n v="4161.99"/>
    <x v="2"/>
    <x v="2"/>
    <x v="2"/>
    <x v="2"/>
  </r>
  <r>
    <d v="2017-04-11T00:00:00"/>
    <n v="105826"/>
    <m/>
    <n v="1702267"/>
    <n v="11195"/>
    <s v="KINCAID'S IS MUSIC, INC"/>
    <s v="SB900L3 Scherl &amp; Roth Bass"/>
    <n v="3"/>
    <n v="4134"/>
    <m/>
    <n v="640"/>
    <n v="9900"/>
    <n v="0"/>
    <n v="2"/>
    <n v="0"/>
    <n v="0"/>
    <n v="0"/>
    <n v="1308.03"/>
    <x v="2"/>
    <x v="2"/>
    <x v="2"/>
    <x v="2"/>
  </r>
  <r>
    <d v="2017-04-24T00:00:00"/>
    <n v="105929"/>
    <m/>
    <n v="1701228"/>
    <n v="20674"/>
    <s v="LONE STAR PERCUSSION LLC"/>
    <s v="PBDM1614/A46 - 16&quot; x 14&quot; PBDM"/>
    <n v="3"/>
    <n v="4134"/>
    <m/>
    <n v="640"/>
    <n v="9900"/>
    <n v="0"/>
    <n v="1"/>
    <n v="0"/>
    <n v="0"/>
    <n v="0"/>
    <n v="365"/>
    <x v="2"/>
    <x v="2"/>
    <x v="2"/>
    <x v="2"/>
  </r>
  <r>
    <d v="2017-04-24T00:00:00"/>
    <n v="105929"/>
    <m/>
    <n v="1701228"/>
    <n v="20674"/>
    <s v="LONE STAR PERCUSSION LLC"/>
    <s v="PBDM1814/A46 - 18&quot; x 14&quot; PBDM"/>
    <n v="3"/>
    <n v="4134"/>
    <m/>
    <n v="640"/>
    <n v="9900"/>
    <n v="0"/>
    <n v="1"/>
    <n v="0"/>
    <n v="0"/>
    <n v="0"/>
    <n v="412"/>
    <x v="2"/>
    <x v="2"/>
    <x v="2"/>
    <x v="2"/>
  </r>
  <r>
    <d v="2017-05-18T00:00:00"/>
    <n v="106222"/>
    <m/>
    <n v="1755451"/>
    <n v="18266"/>
    <s v="RUETSCHLE"/>
    <s v="ARCHITECTURAL SERVICES"/>
    <n v="3"/>
    <n v="2790"/>
    <m/>
    <n v="419"/>
    <n v="9900"/>
    <n v="0"/>
    <n v="55"/>
    <n v="0"/>
    <n v="0"/>
    <n v="0"/>
    <n v="0"/>
    <x v="2"/>
    <x v="2"/>
    <x v="1"/>
    <x v="9"/>
  </r>
  <r>
    <d v="2017-05-18T00:00:00"/>
    <n v="106222"/>
    <m/>
    <n v="1755451"/>
    <n v="18266"/>
    <s v="RUETSCHLE"/>
    <s v="INITIAL FEE"/>
    <n v="3"/>
    <n v="2790"/>
    <m/>
    <n v="419"/>
    <n v="9900"/>
    <n v="0"/>
    <n v="55"/>
    <n v="0"/>
    <n v="0"/>
    <n v="0"/>
    <n v="12500"/>
    <x v="2"/>
    <x v="2"/>
    <x v="1"/>
    <x v="9"/>
  </r>
  <r>
    <d v="2017-05-22T00:00:00"/>
    <n v="106230"/>
    <m/>
    <n v="1701364"/>
    <n v="11195"/>
    <s v="KINCAID'S IS MUSIC, INC"/>
    <s v="JFH1100R - Jupiter Flugelhorn"/>
    <n v="3"/>
    <n v="4134"/>
    <m/>
    <n v="640"/>
    <n v="9900"/>
    <n v="0"/>
    <n v="1"/>
    <n v="0"/>
    <n v="0"/>
    <n v="0"/>
    <n v="936.99"/>
    <x v="2"/>
    <x v="2"/>
    <x v="2"/>
    <x v="2"/>
  </r>
  <r>
    <d v="2017-05-22T00:00:00"/>
    <n v="106230"/>
    <m/>
    <n v="1701364"/>
    <n v="11195"/>
    <s v="KINCAID'S IS MUSIC, INC"/>
    <s v="Free Freight"/>
    <n v="3"/>
    <n v="4134"/>
    <m/>
    <n v="640"/>
    <n v="9900"/>
    <n v="0"/>
    <n v="1"/>
    <n v="0"/>
    <n v="0"/>
    <n v="0"/>
    <n v="0"/>
    <x v="2"/>
    <x v="2"/>
    <x v="2"/>
    <x v="2"/>
  </r>
  <r>
    <d v="2017-05-22T00:00:00"/>
    <n v="106230"/>
    <m/>
    <n v="1701364"/>
    <n v="11195"/>
    <s v="KINCAID'S IS MUSIC, INC"/>
    <s v="Proposal #520039"/>
    <n v="3"/>
    <n v="4134"/>
    <m/>
    <n v="640"/>
    <n v="9900"/>
    <n v="0"/>
    <n v="1"/>
    <n v="0"/>
    <n v="0"/>
    <n v="0"/>
    <n v="0"/>
    <x v="2"/>
    <x v="2"/>
    <x v="2"/>
    <x v="2"/>
  </r>
  <r>
    <d v="2017-05-22T00:00:00"/>
    <n v="106230"/>
    <m/>
    <n v="1701364"/>
    <n v="11195"/>
    <s v="KINCAID'S IS MUSIC, INC"/>
    <s v="***Please Change Coding to"/>
    <n v="3"/>
    <n v="4134"/>
    <m/>
    <n v="640"/>
    <n v="9900"/>
    <n v="0"/>
    <n v="1"/>
    <n v="0"/>
    <n v="0"/>
    <n v="0"/>
    <n v="0"/>
    <x v="2"/>
    <x v="2"/>
    <x v="2"/>
    <x v="2"/>
  </r>
  <r>
    <d v="2017-05-26T00:00:00"/>
    <n v="106304"/>
    <m/>
    <n v="179047"/>
    <n v="4459"/>
    <s v="JOHN DEERE COMPANY"/>
    <s v="JOHN DEERE Z915E COMMERCIAL"/>
    <n v="3"/>
    <n v="2840"/>
    <m/>
    <n v="640"/>
    <n v="9900"/>
    <n v="0"/>
    <n v="90"/>
    <n v="0"/>
    <n v="0"/>
    <n v="0"/>
    <n v="6756.14"/>
    <x v="2"/>
    <x v="2"/>
    <x v="7"/>
    <x v="2"/>
  </r>
  <r>
    <d v="2017-05-26T00:00:00"/>
    <n v="106304"/>
    <m/>
    <n v="179047"/>
    <n v="4459"/>
    <s v="JOHN DEERE COMPANY"/>
    <m/>
    <n v="3"/>
    <n v="2840"/>
    <m/>
    <n v="640"/>
    <n v="9900"/>
    <n v="0"/>
    <n v="90"/>
    <n v="0"/>
    <n v="0"/>
    <n v="0"/>
    <n v="6756.14"/>
    <x v="2"/>
    <x v="2"/>
    <x v="7"/>
    <x v="2"/>
  </r>
  <r>
    <d v="2017-05-26T00:00:00"/>
    <n v="106304"/>
    <m/>
    <n v="179047"/>
    <n v="4459"/>
    <s v="JOHN DEERE COMPANY"/>
    <m/>
    <n v="3"/>
    <n v="2840"/>
    <m/>
    <n v="640"/>
    <n v="9900"/>
    <n v="0"/>
    <n v="90"/>
    <n v="0"/>
    <n v="0"/>
    <n v="0"/>
    <n v="6756.14"/>
    <x v="2"/>
    <x v="2"/>
    <x v="7"/>
    <x v="2"/>
  </r>
  <r>
    <d v="2017-05-26T00:00:00"/>
    <n v="106304"/>
    <m/>
    <n v="179047"/>
    <n v="4459"/>
    <s v="JOHN DEERE COMPANY"/>
    <m/>
    <n v="3"/>
    <n v="2840"/>
    <m/>
    <n v="640"/>
    <n v="9900"/>
    <n v="0"/>
    <n v="90"/>
    <n v="0"/>
    <n v="0"/>
    <n v="0"/>
    <n v="6756.14"/>
    <x v="2"/>
    <x v="2"/>
    <x v="7"/>
    <x v="2"/>
  </r>
  <r>
    <d v="2017-05-26T00:00:00"/>
    <n v="106304"/>
    <m/>
    <n v="179047"/>
    <n v="4459"/>
    <s v="JOHN DEERE COMPANY"/>
    <m/>
    <n v="3"/>
    <n v="2840"/>
    <m/>
    <n v="640"/>
    <n v="9900"/>
    <n v="0"/>
    <n v="90"/>
    <n v="0"/>
    <n v="0"/>
    <n v="0"/>
    <n v="6756.14"/>
    <x v="2"/>
    <x v="2"/>
    <x v="7"/>
    <x v="2"/>
  </r>
  <r>
    <d v="2017-05-26T00:00:00"/>
    <n v="106304"/>
    <m/>
    <n v="179047"/>
    <n v="4459"/>
    <s v="JOHN DEERE COMPANY"/>
    <s v="TRADE IN JOHN DEERE Z915B"/>
    <n v="3"/>
    <n v="2840"/>
    <m/>
    <n v="640"/>
    <n v="9900"/>
    <n v="0"/>
    <n v="90"/>
    <n v="0"/>
    <n v="0"/>
    <n v="0"/>
    <n v="-5650"/>
    <x v="2"/>
    <x v="2"/>
    <x v="7"/>
    <x v="2"/>
  </r>
  <r>
    <d v="2017-05-26T00:00:00"/>
    <n v="106304"/>
    <m/>
    <n v="179047"/>
    <n v="4459"/>
    <s v="JOHN DEERE COMPANY"/>
    <m/>
    <n v="3"/>
    <n v="2840"/>
    <m/>
    <n v="640"/>
    <n v="9900"/>
    <n v="0"/>
    <n v="90"/>
    <n v="0"/>
    <n v="0"/>
    <n v="0"/>
    <n v="-5650"/>
    <x v="2"/>
    <x v="2"/>
    <x v="7"/>
    <x v="2"/>
  </r>
  <r>
    <d v="2017-05-26T00:00:00"/>
    <n v="106304"/>
    <m/>
    <n v="179047"/>
    <n v="4459"/>
    <s v="JOHN DEERE COMPANY"/>
    <m/>
    <n v="3"/>
    <n v="2840"/>
    <m/>
    <n v="640"/>
    <n v="9900"/>
    <n v="0"/>
    <n v="90"/>
    <n v="0"/>
    <n v="0"/>
    <n v="0"/>
    <n v="-5650"/>
    <x v="2"/>
    <x v="2"/>
    <x v="7"/>
    <x v="2"/>
  </r>
  <r>
    <d v="2017-05-26T00:00:00"/>
    <n v="106304"/>
    <m/>
    <n v="179047"/>
    <n v="4459"/>
    <s v="JOHN DEERE COMPANY"/>
    <m/>
    <n v="3"/>
    <n v="2840"/>
    <m/>
    <n v="640"/>
    <n v="9900"/>
    <n v="0"/>
    <n v="90"/>
    <n v="0"/>
    <n v="0"/>
    <n v="0"/>
    <n v="-5650"/>
    <x v="2"/>
    <x v="2"/>
    <x v="7"/>
    <x v="2"/>
  </r>
  <r>
    <d v="2017-05-26T00:00:00"/>
    <n v="106304"/>
    <m/>
    <n v="179047"/>
    <n v="4459"/>
    <s v="JOHN DEERE COMPANY"/>
    <m/>
    <n v="3"/>
    <n v="2840"/>
    <m/>
    <n v="640"/>
    <n v="9900"/>
    <n v="0"/>
    <n v="90"/>
    <n v="0"/>
    <n v="0"/>
    <n v="0"/>
    <n v="-5650"/>
    <x v="2"/>
    <x v="2"/>
    <x v="7"/>
    <x v="2"/>
  </r>
  <r>
    <d v="2017-06-16T00:00:00"/>
    <m/>
    <n v="80344"/>
    <m/>
    <m/>
    <m/>
    <s v="HOMESTEAD"/>
    <n v="3"/>
    <m/>
    <n v="3132"/>
    <m/>
    <n v="9900"/>
    <n v="0"/>
    <n v="0"/>
    <m/>
    <m/>
    <n v="59.51"/>
    <n v="0"/>
    <x v="2"/>
    <x v="1"/>
    <x v="0"/>
    <x v="0"/>
  </r>
  <r>
    <d v="2017-06-16T00:00:00"/>
    <m/>
    <n v="80344"/>
    <m/>
    <m/>
    <m/>
    <s v="ROLLBACK"/>
    <n v="3"/>
    <m/>
    <n v="3131"/>
    <m/>
    <n v="9900"/>
    <n v="0"/>
    <n v="0"/>
    <m/>
    <m/>
    <n v="244"/>
    <n v="0"/>
    <x v="2"/>
    <x v="0"/>
    <x v="0"/>
    <x v="0"/>
  </r>
  <r>
    <d v="2017-07-01T00:00:00"/>
    <m/>
    <n v="80368"/>
    <m/>
    <m/>
    <m/>
    <s v="TAX ADVANCE JUN 22, 2017"/>
    <n v="3"/>
    <m/>
    <n v="1111"/>
    <m/>
    <n v="9900"/>
    <n v="0"/>
    <n v="0"/>
    <m/>
    <m/>
    <n v="25300"/>
    <n v="0"/>
    <x v="0"/>
    <x v="3"/>
    <x v="0"/>
    <x v="0"/>
  </r>
  <r>
    <d v="2017-07-01T00:00:00"/>
    <m/>
    <n v="80368"/>
    <m/>
    <m/>
    <m/>
    <s v="TAX ADVANCE JUN 29, 2017"/>
    <n v="3"/>
    <m/>
    <n v="1111"/>
    <m/>
    <n v="9900"/>
    <n v="0"/>
    <n v="0"/>
    <m/>
    <m/>
    <n v="12200"/>
    <n v="0"/>
    <x v="0"/>
    <x v="3"/>
    <x v="0"/>
    <x v="0"/>
  </r>
  <r>
    <d v="2017-07-13T00:00:00"/>
    <m/>
    <n v="80377"/>
    <m/>
    <m/>
    <m/>
    <s v="TAX ADVANCE JUL 13, 2017"/>
    <n v="3"/>
    <m/>
    <n v="1111"/>
    <m/>
    <n v="9900"/>
    <n v="0"/>
    <n v="0"/>
    <m/>
    <m/>
    <n v="63300"/>
    <n v="0"/>
    <x v="0"/>
    <x v="3"/>
    <x v="0"/>
    <x v="0"/>
  </r>
  <r>
    <d v="2017-07-26T00:00:00"/>
    <n v="106686"/>
    <m/>
    <n v="1855237"/>
    <n v="4235"/>
    <s v="CDW GOVERNMENT, INC"/>
    <s v="4 year Warranty for Acer C740"/>
    <n v="3"/>
    <n v="1120"/>
    <m/>
    <n v="640"/>
    <n v="9900"/>
    <n v="0"/>
    <n v="10"/>
    <n v="0"/>
    <n v="0"/>
    <n v="0"/>
    <n v="10287"/>
    <x v="0"/>
    <x v="2"/>
    <x v="6"/>
    <x v="2"/>
  </r>
  <r>
    <d v="2017-07-26T00:00:00"/>
    <n v="106686"/>
    <m/>
    <n v="1855237"/>
    <n v="4235"/>
    <s v="CDW GOVERNMENT, INC"/>
    <s v="-4 year Warranty for Acer C740"/>
    <n v="3"/>
    <n v="1120"/>
    <m/>
    <n v="640"/>
    <n v="9900"/>
    <n v="0"/>
    <n v="11"/>
    <n v="0"/>
    <n v="0"/>
    <n v="0"/>
    <n v="40000"/>
    <x v="0"/>
    <x v="2"/>
    <x v="6"/>
    <x v="2"/>
  </r>
  <r>
    <d v="2017-07-26T00:00:00"/>
    <n v="106686"/>
    <m/>
    <n v="1855237"/>
    <n v="4235"/>
    <s v="CDW GOVERNMENT, INC"/>
    <s v="-4 year Warranty for Acer C740"/>
    <n v="3"/>
    <n v="2720"/>
    <m/>
    <n v="640"/>
    <n v="9900"/>
    <n v="0"/>
    <n v="3"/>
    <n v="0"/>
    <n v="0"/>
    <n v="0"/>
    <n v="747"/>
    <x v="0"/>
    <x v="2"/>
    <x v="1"/>
    <x v="2"/>
  </r>
  <r>
    <d v="2017-07-28T00:00:00"/>
    <m/>
    <n v="80393"/>
    <m/>
    <m/>
    <m/>
    <s v="REAL ESTATE TAX SETTLEMENT"/>
    <n v="3"/>
    <m/>
    <n v="1111"/>
    <m/>
    <n v="9900"/>
    <n v="0"/>
    <n v="0"/>
    <m/>
    <m/>
    <n v="1883.15"/>
    <n v="0"/>
    <x v="0"/>
    <x v="3"/>
    <x v="0"/>
    <x v="0"/>
  </r>
  <r>
    <d v="2017-07-28T00:00:00"/>
    <m/>
    <n v="80393"/>
    <m/>
    <m/>
    <m/>
    <s v="AUDITOR FEE REFUND"/>
    <n v="3"/>
    <n v="2510"/>
    <m/>
    <n v="845"/>
    <n v="9900"/>
    <n v="0"/>
    <n v="55"/>
    <n v="0"/>
    <n v="0"/>
    <n v="0"/>
    <n v="-1.49"/>
    <x v="0"/>
    <x v="2"/>
    <x v="3"/>
    <x v="3"/>
  </r>
  <r>
    <d v="2017-07-28T00:00:00"/>
    <n v="918115"/>
    <m/>
    <n v="54415"/>
    <n v="900021"/>
    <s v="AUDITOR &amp; TREAS FEES"/>
    <s v="AUDITOR &amp; TREAS. FEES - PI"/>
    <n v="3"/>
    <n v="2510"/>
    <m/>
    <n v="845"/>
    <n v="9900"/>
    <n v="0"/>
    <n v="55"/>
    <n v="0"/>
    <n v="0"/>
    <n v="0"/>
    <n v="1.49"/>
    <x v="0"/>
    <x v="2"/>
    <x v="3"/>
    <x v="3"/>
  </r>
  <r>
    <d v="2017-07-31T00:00:00"/>
    <n v="918115"/>
    <m/>
    <n v="54415"/>
    <n v="900021"/>
    <s v="AUDITOR &amp; TREAS FEES"/>
    <s v="AUDITOR &amp; TREAS. FEES - PI"/>
    <n v="3"/>
    <n v="2510"/>
    <m/>
    <n v="845"/>
    <n v="9900"/>
    <n v="0"/>
    <n v="55"/>
    <n v="0"/>
    <n v="0"/>
    <n v="0"/>
    <n v="-1.49"/>
    <x v="0"/>
    <x v="2"/>
    <x v="3"/>
    <x v="3"/>
  </r>
  <r>
    <d v="2017-08-04T00:00:00"/>
    <m/>
    <n v="80415"/>
    <m/>
    <m/>
    <m/>
    <s v="AUG 2017 MOBILE HOME SETT"/>
    <n v="3"/>
    <m/>
    <n v="1190"/>
    <m/>
    <n v="9900"/>
    <n v="0"/>
    <n v="0"/>
    <m/>
    <m/>
    <n v="0.84"/>
    <n v="0"/>
    <x v="0"/>
    <x v="4"/>
    <x v="0"/>
    <x v="0"/>
  </r>
  <r>
    <d v="2017-08-04T00:00:00"/>
    <m/>
    <n v="80416"/>
    <m/>
    <m/>
    <m/>
    <s v="REAL ESTATE TAX SETTLEMENT"/>
    <n v="3"/>
    <m/>
    <n v="1111"/>
    <m/>
    <n v="9900"/>
    <n v="0"/>
    <n v="0"/>
    <m/>
    <m/>
    <n v="67112.05"/>
    <n v="0"/>
    <x v="0"/>
    <x v="3"/>
    <x v="0"/>
    <x v="0"/>
  </r>
  <r>
    <d v="2017-08-04T00:00:00"/>
    <m/>
    <n v="80416"/>
    <m/>
    <m/>
    <m/>
    <s v="PUBLIC UTILITY"/>
    <n v="3"/>
    <m/>
    <n v="1122"/>
    <m/>
    <n v="9900"/>
    <n v="0"/>
    <n v="0"/>
    <m/>
    <m/>
    <n v="6699.01"/>
    <n v="0"/>
    <x v="0"/>
    <x v="5"/>
    <x v="0"/>
    <x v="0"/>
  </r>
  <r>
    <d v="2017-08-04T00:00:00"/>
    <n v="918119"/>
    <m/>
    <n v="54417"/>
    <n v="900021"/>
    <s v="AUDITOR &amp; TREAS FEES"/>
    <s v="AUDITOR &amp; TREAS. FEES - PI"/>
    <n v="3"/>
    <n v="2510"/>
    <m/>
    <n v="845"/>
    <n v="9900"/>
    <n v="0"/>
    <n v="55"/>
    <n v="0"/>
    <n v="0"/>
    <n v="0"/>
    <n v="0.12"/>
    <x v="0"/>
    <x v="2"/>
    <x v="3"/>
    <x v="3"/>
  </r>
  <r>
    <d v="2017-08-04T00:00:00"/>
    <n v="918120"/>
    <m/>
    <n v="54418"/>
    <n v="900021"/>
    <s v="AUDITOR &amp; TREAS FEES"/>
    <s v="AUDITOR &amp; TREAS. FEES - PI"/>
    <n v="3"/>
    <n v="2510"/>
    <m/>
    <n v="845"/>
    <n v="9900"/>
    <n v="0"/>
    <n v="55"/>
    <n v="0"/>
    <n v="0"/>
    <n v="0"/>
    <n v="2988.85"/>
    <x v="0"/>
    <x v="2"/>
    <x v="3"/>
    <x v="3"/>
  </r>
  <r>
    <d v="2017-08-04T00:00:00"/>
    <n v="918120"/>
    <m/>
    <n v="54418"/>
    <n v="900021"/>
    <s v="AUDITOR &amp; TREAS FEES"/>
    <s v="ADVERTISING EXPENSE"/>
    <n v="3"/>
    <n v="2490"/>
    <m/>
    <n v="847"/>
    <n v="9900"/>
    <n v="0"/>
    <n v="55"/>
    <n v="0"/>
    <n v="0"/>
    <n v="0"/>
    <n v="0"/>
    <x v="0"/>
    <x v="2"/>
    <x v="4"/>
    <x v="4"/>
  </r>
  <r>
    <d v="2017-08-07T00:00:00"/>
    <n v="106732"/>
    <m/>
    <n v="1855237"/>
    <n v="4235"/>
    <s v="CDW GOVERNMENT, INC"/>
    <s v="Go Guardian"/>
    <n v="3"/>
    <n v="2720"/>
    <m/>
    <n v="640"/>
    <n v="9900"/>
    <n v="0"/>
    <n v="10"/>
    <n v="0"/>
    <n v="0"/>
    <n v="0"/>
    <n v="3278"/>
    <x v="0"/>
    <x v="2"/>
    <x v="1"/>
    <x v="2"/>
  </r>
  <r>
    <d v="2017-08-07T00:00:00"/>
    <n v="106732"/>
    <m/>
    <n v="1855237"/>
    <n v="4235"/>
    <s v="CDW GOVERNMENT, INC"/>
    <e v="#NAME?"/>
    <n v="3"/>
    <n v="2720"/>
    <m/>
    <n v="640"/>
    <n v="9900"/>
    <n v="0"/>
    <n v="11"/>
    <n v="0"/>
    <n v="0"/>
    <n v="0"/>
    <n v="5000"/>
    <x v="0"/>
    <x v="2"/>
    <x v="1"/>
    <x v="2"/>
  </r>
  <r>
    <d v="2017-08-07T00:00:00"/>
    <n v="106732"/>
    <m/>
    <n v="1855237"/>
    <n v="4235"/>
    <s v="CDW GOVERNMENT, INC"/>
    <e v="#NAME?"/>
    <n v="3"/>
    <n v="2720"/>
    <m/>
    <n v="640"/>
    <n v="9900"/>
    <n v="0"/>
    <n v="2"/>
    <n v="0"/>
    <n v="0"/>
    <n v="0"/>
    <n v="2100"/>
    <x v="0"/>
    <x v="2"/>
    <x v="1"/>
    <x v="2"/>
  </r>
  <r>
    <d v="2017-08-07T00:00:00"/>
    <n v="106732"/>
    <m/>
    <n v="1855237"/>
    <n v="4235"/>
    <s v="CDW GOVERNMENT, INC"/>
    <e v="#NAME?"/>
    <n v="3"/>
    <n v="2720"/>
    <m/>
    <n v="640"/>
    <n v="9900"/>
    <n v="0"/>
    <n v="1"/>
    <n v="0"/>
    <n v="0"/>
    <n v="0"/>
    <n v="422"/>
    <x v="0"/>
    <x v="2"/>
    <x v="1"/>
    <x v="2"/>
  </r>
  <r>
    <d v="2017-08-24T00:00:00"/>
    <m/>
    <n v="80497"/>
    <m/>
    <m/>
    <m/>
    <s v="AUG 2017 MOBILE HOME SETT"/>
    <n v="3"/>
    <m/>
    <n v="1190"/>
    <m/>
    <n v="9900"/>
    <n v="0"/>
    <n v="0"/>
    <m/>
    <m/>
    <n v="299.45"/>
    <n v="0"/>
    <x v="0"/>
    <x v="4"/>
    <x v="0"/>
    <x v="0"/>
  </r>
  <r>
    <d v="2017-08-25T00:00:00"/>
    <n v="918130"/>
    <m/>
    <n v="54419"/>
    <n v="900021"/>
    <s v="AUDITOR &amp; TREAS FEES"/>
    <s v="AUDITOR &amp; TREAS. FEES - PI"/>
    <n v="3"/>
    <n v="2510"/>
    <m/>
    <n v="845"/>
    <n v="9900"/>
    <n v="0"/>
    <n v="55"/>
    <n v="0"/>
    <n v="0"/>
    <n v="0"/>
    <n v="45.33"/>
    <x v="0"/>
    <x v="2"/>
    <x v="3"/>
    <x v="3"/>
  </r>
  <r>
    <d v="2017-09-08T00:00:00"/>
    <n v="106992"/>
    <m/>
    <n v="1855122"/>
    <n v="16064"/>
    <s v="PEARSON SCHOOL"/>
    <s v="INTERACTIVE SCIENCE     2017"/>
    <n v="3"/>
    <n v="1110"/>
    <m/>
    <n v="521"/>
    <n v="9900"/>
    <n v="130000"/>
    <n v="3"/>
    <n v="0"/>
    <n v="0"/>
    <n v="0"/>
    <n v="0"/>
    <x v="0"/>
    <x v="2"/>
    <x v="6"/>
    <x v="5"/>
  </r>
  <r>
    <d v="2017-09-08T00:00:00"/>
    <n v="106992"/>
    <m/>
    <n v="1855122"/>
    <n v="16064"/>
    <s v="PEARSON SCHOOL"/>
    <s v="SCIENCE CURRICULUM APPROVED @"/>
    <n v="3"/>
    <n v="1110"/>
    <m/>
    <n v="521"/>
    <n v="9900"/>
    <n v="130000"/>
    <n v="3"/>
    <n v="0"/>
    <n v="0"/>
    <n v="0"/>
    <n v="0"/>
    <x v="0"/>
    <x v="2"/>
    <x v="6"/>
    <x v="5"/>
  </r>
  <r>
    <d v="2017-09-08T00:00:00"/>
    <n v="106992"/>
    <m/>
    <n v="1855122"/>
    <n v="16064"/>
    <s v="PEARSON SCHOOL"/>
    <s v="SEE ATTACHED"/>
    <n v="3"/>
    <n v="1110"/>
    <m/>
    <n v="521"/>
    <n v="9900"/>
    <n v="130000"/>
    <n v="3"/>
    <n v="0"/>
    <n v="0"/>
    <n v="0"/>
    <n v="22684.2"/>
    <x v="0"/>
    <x v="2"/>
    <x v="6"/>
    <x v="5"/>
  </r>
  <r>
    <d v="2017-09-08T00:00:00"/>
    <n v="106992"/>
    <m/>
    <n v="1855122"/>
    <n v="16064"/>
    <s v="PEARSON SCHOOL"/>
    <s v="SEE ATTACHED"/>
    <n v="3"/>
    <n v="1110"/>
    <m/>
    <n v="521"/>
    <n v="9900"/>
    <n v="130000"/>
    <n v="4"/>
    <n v="0"/>
    <n v="0"/>
    <n v="0"/>
    <n v="26928.34"/>
    <x v="0"/>
    <x v="2"/>
    <x v="6"/>
    <x v="5"/>
  </r>
  <r>
    <d v="2017-09-08T00:00:00"/>
    <n v="106992"/>
    <m/>
    <n v="1855122"/>
    <n v="16064"/>
    <s v="PEARSON SCHOOL"/>
    <s v="SEE ATTACHED"/>
    <n v="3"/>
    <n v="1110"/>
    <m/>
    <n v="521"/>
    <n v="9900"/>
    <n v="130000"/>
    <n v="8"/>
    <n v="0"/>
    <n v="0"/>
    <n v="0"/>
    <n v="24391.61"/>
    <x v="0"/>
    <x v="2"/>
    <x v="6"/>
    <x v="5"/>
  </r>
  <r>
    <d v="2017-09-08T00:00:00"/>
    <n v="106992"/>
    <m/>
    <n v="1855122"/>
    <n v="16064"/>
    <s v="PEARSON SCHOOL"/>
    <s v="SEE ATTACHED"/>
    <n v="3"/>
    <n v="1120"/>
    <m/>
    <n v="521"/>
    <n v="9900"/>
    <n v="130000"/>
    <n v="10"/>
    <n v="0"/>
    <n v="0"/>
    <n v="0"/>
    <n v="28052.21"/>
    <x v="0"/>
    <x v="2"/>
    <x v="6"/>
    <x v="5"/>
  </r>
  <r>
    <d v="2017-09-08T00:00:00"/>
    <n v="106992"/>
    <m/>
    <n v="1855122"/>
    <n v="16064"/>
    <s v="PEARSON SCHOOL"/>
    <s v="SEE ATTACHED"/>
    <n v="3"/>
    <n v="1120"/>
    <m/>
    <n v="521"/>
    <n v="9900"/>
    <n v="130000"/>
    <n v="11"/>
    <n v="0"/>
    <n v="0"/>
    <n v="0"/>
    <n v="17562.099999999999"/>
    <x v="0"/>
    <x v="2"/>
    <x v="6"/>
    <x v="5"/>
  </r>
  <r>
    <d v="2017-09-08T00:00:00"/>
    <n v="106992"/>
    <m/>
    <n v="1855122"/>
    <n v="16064"/>
    <s v="PEARSON SCHOOL"/>
    <s v="SEE ATTACHED"/>
    <n v="3"/>
    <n v="1110"/>
    <m/>
    <n v="521"/>
    <n v="9900"/>
    <n v="130000"/>
    <n v="3"/>
    <n v="0"/>
    <n v="0"/>
    <n v="0"/>
    <n v="3882.24"/>
    <x v="0"/>
    <x v="2"/>
    <x v="6"/>
    <x v="5"/>
  </r>
  <r>
    <d v="2017-09-08T00:00:00"/>
    <n v="106992"/>
    <m/>
    <n v="1855122"/>
    <n v="16064"/>
    <s v="PEARSON SCHOOL"/>
    <s v="SEE ATTACHED"/>
    <n v="3"/>
    <n v="1110"/>
    <m/>
    <n v="521"/>
    <n v="9900"/>
    <n v="130000"/>
    <n v="4"/>
    <n v="0"/>
    <n v="0"/>
    <n v="0"/>
    <n v="4608.6000000000004"/>
    <x v="0"/>
    <x v="2"/>
    <x v="6"/>
    <x v="5"/>
  </r>
  <r>
    <d v="2017-09-08T00:00:00"/>
    <n v="106992"/>
    <m/>
    <n v="1855122"/>
    <n v="16064"/>
    <s v="PEARSON SCHOOL"/>
    <s v="SEE ATTACHED"/>
    <n v="3"/>
    <n v="1110"/>
    <m/>
    <n v="521"/>
    <n v="9900"/>
    <n v="130000"/>
    <n v="8"/>
    <n v="0"/>
    <n v="0"/>
    <n v="0"/>
    <n v="4174.45"/>
    <x v="0"/>
    <x v="2"/>
    <x v="6"/>
    <x v="5"/>
  </r>
  <r>
    <d v="2017-09-08T00:00:00"/>
    <n v="106992"/>
    <m/>
    <n v="1855122"/>
    <n v="16064"/>
    <s v="PEARSON SCHOOL"/>
    <s v="SEE ATTACHED"/>
    <n v="3"/>
    <n v="1120"/>
    <m/>
    <n v="521"/>
    <n v="9900"/>
    <n v="130000"/>
    <n v="10"/>
    <n v="0"/>
    <n v="0"/>
    <n v="0"/>
    <n v="4800.9399999999996"/>
    <x v="0"/>
    <x v="2"/>
    <x v="6"/>
    <x v="5"/>
  </r>
  <r>
    <d v="2017-09-08T00:00:00"/>
    <n v="106992"/>
    <m/>
    <n v="1855122"/>
    <n v="16064"/>
    <s v="PEARSON SCHOOL"/>
    <s v="SEE ATTACHED"/>
    <n v="3"/>
    <n v="1120"/>
    <m/>
    <n v="521"/>
    <n v="9900"/>
    <n v="130000"/>
    <n v="11"/>
    <n v="0"/>
    <n v="0"/>
    <n v="0"/>
    <n v="3005.63"/>
    <x v="0"/>
    <x v="2"/>
    <x v="6"/>
    <x v="5"/>
  </r>
  <r>
    <d v="2017-09-11T00:00:00"/>
    <n v="106997"/>
    <m/>
    <n v="1855122"/>
    <n v="16064"/>
    <s v="PEARSON SCHOOL"/>
    <s v="SEE ATTACHED"/>
    <n v="3"/>
    <n v="1110"/>
    <m/>
    <n v="521"/>
    <n v="9900"/>
    <n v="130000"/>
    <n v="3"/>
    <n v="0"/>
    <n v="0"/>
    <n v="0"/>
    <n v="1580.63"/>
    <x v="0"/>
    <x v="2"/>
    <x v="6"/>
    <x v="5"/>
  </r>
  <r>
    <d v="2017-09-11T00:00:00"/>
    <n v="106997"/>
    <m/>
    <n v="1855122"/>
    <n v="16064"/>
    <s v="PEARSON SCHOOL"/>
    <s v="SEE ATTACHED"/>
    <n v="3"/>
    <n v="1110"/>
    <m/>
    <n v="521"/>
    <n v="9900"/>
    <n v="130000"/>
    <n v="4"/>
    <n v="0"/>
    <n v="0"/>
    <n v="0"/>
    <n v="1876.35"/>
    <x v="0"/>
    <x v="2"/>
    <x v="6"/>
    <x v="5"/>
  </r>
  <r>
    <d v="2017-09-11T00:00:00"/>
    <n v="106997"/>
    <m/>
    <n v="1855122"/>
    <n v="16064"/>
    <s v="PEARSON SCHOOL"/>
    <s v="SEE ATTACHED"/>
    <n v="3"/>
    <n v="1110"/>
    <m/>
    <n v="521"/>
    <n v="9900"/>
    <n v="130000"/>
    <n v="8"/>
    <n v="0"/>
    <n v="0"/>
    <n v="0"/>
    <n v="1699.6"/>
    <x v="0"/>
    <x v="2"/>
    <x v="6"/>
    <x v="5"/>
  </r>
  <r>
    <d v="2017-09-13T00:00:00"/>
    <n v="107059"/>
    <m/>
    <n v="1855237"/>
    <n v="4235"/>
    <s v="CDW GOVERNMENT, INC"/>
    <s v="Whiteglove Service"/>
    <n v="3"/>
    <n v="1120"/>
    <m/>
    <n v="640"/>
    <n v="9900"/>
    <n v="0"/>
    <n v="10"/>
    <n v="0"/>
    <n v="0"/>
    <n v="0"/>
    <n v="2430"/>
    <x v="0"/>
    <x v="2"/>
    <x v="6"/>
    <x v="2"/>
  </r>
  <r>
    <d v="2017-09-15T00:00:00"/>
    <m/>
    <n v="80746"/>
    <m/>
    <m/>
    <m/>
    <s v="ROLLBACK - AUG 2017"/>
    <n v="3"/>
    <m/>
    <n v="3131"/>
    <m/>
    <n v="9900"/>
    <n v="0"/>
    <n v="0"/>
    <m/>
    <m/>
    <n v="244"/>
    <n v="0"/>
    <x v="0"/>
    <x v="0"/>
    <x v="0"/>
    <x v="0"/>
  </r>
  <r>
    <d v="2017-09-15T00:00:00"/>
    <m/>
    <n v="80746"/>
    <m/>
    <m/>
    <m/>
    <s v="HOMESTEAD - AUG 2017"/>
    <n v="3"/>
    <m/>
    <n v="3132"/>
    <m/>
    <n v="9900"/>
    <n v="0"/>
    <n v="0"/>
    <m/>
    <m/>
    <n v="59.51"/>
    <n v="0"/>
    <x v="0"/>
    <x v="1"/>
    <x v="0"/>
    <x v="0"/>
  </r>
  <r>
    <d v="2017-09-19T00:00:00"/>
    <m/>
    <n v="80748"/>
    <m/>
    <m/>
    <m/>
    <s v="ROLLBACK"/>
    <n v="3"/>
    <m/>
    <n v="3131"/>
    <m/>
    <n v="9900"/>
    <n v="0"/>
    <n v="0"/>
    <m/>
    <m/>
    <n v="23010.71"/>
    <n v="0"/>
    <x v="0"/>
    <x v="0"/>
    <x v="0"/>
    <x v="0"/>
  </r>
  <r>
    <d v="2017-09-19T00:00:00"/>
    <m/>
    <n v="80748"/>
    <m/>
    <m/>
    <m/>
    <s v="HOMESTEAD"/>
    <n v="3"/>
    <m/>
    <n v="3132"/>
    <m/>
    <n v="9900"/>
    <n v="0"/>
    <n v="0"/>
    <m/>
    <m/>
    <n v="9198.26"/>
    <n v="0"/>
    <x v="0"/>
    <x v="1"/>
    <x v="0"/>
    <x v="0"/>
  </r>
  <r>
    <d v="2017-09-25T00:00:00"/>
    <m/>
    <n v="80795"/>
    <m/>
    <m/>
    <m/>
    <s v="MH HOMESTEAD CLARK"/>
    <n v="3"/>
    <m/>
    <n v="3132"/>
    <m/>
    <n v="9900"/>
    <n v="0"/>
    <n v="0"/>
    <m/>
    <m/>
    <n v="105.69"/>
    <n v="0"/>
    <x v="0"/>
    <x v="1"/>
    <x v="0"/>
    <x v="0"/>
  </r>
  <r>
    <d v="2017-09-26T00:00:00"/>
    <m/>
    <n v="80817"/>
    <m/>
    <m/>
    <m/>
    <s v="CHAMPAIGN MH ROLLBACK"/>
    <n v="3"/>
    <m/>
    <n v="3131"/>
    <m/>
    <n v="9900"/>
    <n v="0"/>
    <n v="0"/>
    <m/>
    <m/>
    <n v="0.36"/>
    <n v="0"/>
    <x v="0"/>
    <x v="0"/>
    <x v="0"/>
    <x v="0"/>
  </r>
  <r>
    <d v="2017-10-06T00:00:00"/>
    <n v="107243"/>
    <m/>
    <n v="185566"/>
    <n v="18266"/>
    <s v="RUETSCHLE"/>
    <s v="INITIAL FEE"/>
    <n v="3"/>
    <n v="2790"/>
    <m/>
    <n v="419"/>
    <n v="9900"/>
    <n v="0"/>
    <n v="55"/>
    <n v="0"/>
    <n v="0"/>
    <n v="0"/>
    <n v="12500"/>
    <x v="0"/>
    <x v="2"/>
    <x v="1"/>
    <x v="9"/>
  </r>
  <r>
    <d v="2017-10-11T00:00:00"/>
    <n v="107292"/>
    <m/>
    <n v="1855276"/>
    <n v="18266"/>
    <s v="RUETSCHLE"/>
    <s v="ARCHITECTURAL SERVICES"/>
    <n v="3"/>
    <n v="2790"/>
    <m/>
    <n v="419"/>
    <n v="9900"/>
    <n v="0"/>
    <n v="55"/>
    <n v="0"/>
    <n v="0"/>
    <n v="0"/>
    <n v="0"/>
    <x v="0"/>
    <x v="2"/>
    <x v="1"/>
    <x v="9"/>
  </r>
  <r>
    <d v="2017-10-11T00:00:00"/>
    <n v="107292"/>
    <m/>
    <n v="1855276"/>
    <n v="18266"/>
    <s v="RUETSCHLE"/>
    <s v="3D CONCEPTUAL COLORED"/>
    <n v="3"/>
    <n v="2790"/>
    <m/>
    <n v="419"/>
    <n v="9900"/>
    <n v="0"/>
    <n v="55"/>
    <n v="0"/>
    <n v="0"/>
    <n v="0"/>
    <n v="1700"/>
    <x v="0"/>
    <x v="2"/>
    <x v="1"/>
    <x v="9"/>
  </r>
  <r>
    <d v="2017-10-11T00:00:00"/>
    <n v="107292"/>
    <m/>
    <n v="1855276"/>
    <n v="18266"/>
    <s v="RUETSCHLE"/>
    <s v="3D CONCEPTUAL COLORED"/>
    <n v="3"/>
    <n v="2790"/>
    <m/>
    <n v="419"/>
    <n v="9900"/>
    <n v="0"/>
    <n v="55"/>
    <n v="0"/>
    <n v="0"/>
    <n v="0"/>
    <n v="1700"/>
    <x v="0"/>
    <x v="2"/>
    <x v="1"/>
    <x v="9"/>
  </r>
  <r>
    <d v="2017-11-07T00:00:00"/>
    <n v="107538"/>
    <m/>
    <n v="1855237"/>
    <n v="4235"/>
    <s v="CDW GOVERNMENT, INC"/>
    <e v="#NAME?"/>
    <n v="3"/>
    <n v="1110"/>
    <m/>
    <n v="640"/>
    <n v="9900"/>
    <n v="0"/>
    <n v="4"/>
    <n v="0"/>
    <n v="0"/>
    <n v="0"/>
    <n v="20000"/>
    <x v="0"/>
    <x v="2"/>
    <x v="6"/>
    <x v="2"/>
  </r>
  <r>
    <d v="2017-11-07T00:00:00"/>
    <n v="107538"/>
    <m/>
    <n v="1855237"/>
    <n v="4235"/>
    <s v="CDW GOVERNMENT, INC"/>
    <e v="#NAME?"/>
    <n v="3"/>
    <n v="1120"/>
    <m/>
    <n v="640"/>
    <n v="9900"/>
    <n v="0"/>
    <n v="10"/>
    <n v="0"/>
    <n v="0"/>
    <n v="0"/>
    <n v="7283"/>
    <x v="0"/>
    <x v="2"/>
    <x v="6"/>
    <x v="2"/>
  </r>
  <r>
    <d v="2017-11-15T00:00:00"/>
    <m/>
    <n v="81270"/>
    <m/>
    <m/>
    <m/>
    <s v="BRENDA MAY"/>
    <n v="3"/>
    <n v="2720"/>
    <m/>
    <n v="640"/>
    <n v="9900"/>
    <n v="0"/>
    <n v="3"/>
    <n v="0"/>
    <n v="0"/>
    <n v="0"/>
    <n v="-6"/>
    <x v="0"/>
    <x v="2"/>
    <x v="1"/>
    <x v="2"/>
  </r>
  <r>
    <d v="2017-11-15T00:00:00"/>
    <m/>
    <n v="81271"/>
    <m/>
    <m/>
    <m/>
    <s v="NANCY KEITH"/>
    <n v="3"/>
    <n v="2720"/>
    <m/>
    <n v="640"/>
    <n v="9900"/>
    <n v="0"/>
    <n v="4"/>
    <n v="0"/>
    <n v="0"/>
    <n v="0"/>
    <n v="-6"/>
    <x v="0"/>
    <x v="2"/>
    <x v="1"/>
    <x v="2"/>
  </r>
  <r>
    <d v="2017-11-15T00:00:00"/>
    <m/>
    <n v="81271"/>
    <m/>
    <m/>
    <m/>
    <s v="FOB RELACEMENT"/>
    <n v="3"/>
    <n v="2720"/>
    <m/>
    <n v="640"/>
    <n v="9900"/>
    <n v="0"/>
    <n v="4"/>
    <n v="0"/>
    <n v="0"/>
    <n v="0"/>
    <n v="0"/>
    <x v="0"/>
    <x v="2"/>
    <x v="1"/>
    <x v="2"/>
  </r>
  <r>
    <d v="2017-11-16T00:00:00"/>
    <n v="107625"/>
    <m/>
    <n v="186650"/>
    <n v="5258"/>
    <s v="ENVIRONMENTAL MANAGEMENT &amp;"/>
    <s v="S SERIES"/>
    <n v="3"/>
    <n v="2720"/>
    <m/>
    <n v="640"/>
    <n v="9900"/>
    <n v="0"/>
    <n v="1"/>
    <n v="0"/>
    <n v="0"/>
    <n v="0"/>
    <n v="1391"/>
    <x v="0"/>
    <x v="2"/>
    <x v="1"/>
    <x v="2"/>
  </r>
  <r>
    <d v="2017-11-16T00:00:00"/>
    <n v="107625"/>
    <m/>
    <n v="186650"/>
    <n v="5258"/>
    <s v="ENVIRONMENTAL MANAGEMENT &amp;"/>
    <s v="S SERIES"/>
    <n v="3"/>
    <n v="2720"/>
    <m/>
    <n v="640"/>
    <n v="9900"/>
    <n v="0"/>
    <n v="1"/>
    <n v="0"/>
    <n v="0"/>
    <n v="0"/>
    <n v="935.77"/>
    <x v="0"/>
    <x v="2"/>
    <x v="1"/>
    <x v="2"/>
  </r>
  <r>
    <d v="2017-11-16T00:00:00"/>
    <n v="107625"/>
    <m/>
    <n v="186650"/>
    <n v="5258"/>
    <s v="ENVIRONMENTAL MANAGEMENT &amp;"/>
    <s v="SCALTRON INDUSTRIES MODEL"/>
    <n v="3"/>
    <n v="2720"/>
    <m/>
    <n v="640"/>
    <n v="9900"/>
    <n v="0"/>
    <n v="1"/>
    <n v="0"/>
    <n v="0"/>
    <n v="0"/>
    <n v="2697"/>
    <x v="0"/>
    <x v="2"/>
    <x v="1"/>
    <x v="2"/>
  </r>
  <r>
    <d v="2017-11-16T00:00:00"/>
    <n v="107625"/>
    <m/>
    <n v="186650"/>
    <n v="5258"/>
    <s v="ENVIRONMENTAL MANAGEMENT &amp;"/>
    <s v="S SERIES"/>
    <n v="3"/>
    <n v="2720"/>
    <m/>
    <n v="640"/>
    <n v="9900"/>
    <n v="0"/>
    <n v="1"/>
    <n v="0"/>
    <n v="0"/>
    <n v="0"/>
    <n v="116.43"/>
    <x v="0"/>
    <x v="2"/>
    <x v="1"/>
    <x v="2"/>
  </r>
  <r>
    <d v="2017-11-21T00:00:00"/>
    <n v="107717"/>
    <m/>
    <n v="186650"/>
    <n v="5258"/>
    <s v="ENVIRONMENTAL MANAGEMENT &amp;"/>
    <s v="SCALTRON INDUSTRIES MODEL"/>
    <n v="3"/>
    <n v="2720"/>
    <m/>
    <n v="640"/>
    <n v="9900"/>
    <n v="0"/>
    <n v="1"/>
    <n v="0"/>
    <n v="0"/>
    <n v="0"/>
    <n v="982.18"/>
    <x v="0"/>
    <x v="2"/>
    <x v="1"/>
    <x v="2"/>
  </r>
  <r>
    <d v="2017-11-22T00:00:00"/>
    <m/>
    <n v="81348"/>
    <m/>
    <m/>
    <m/>
    <s v="MANUFACTURED HOMES ROLLBACK"/>
    <n v="3"/>
    <m/>
    <n v="3131"/>
    <m/>
    <n v="9900"/>
    <n v="0"/>
    <n v="0"/>
    <m/>
    <m/>
    <n v="96.68"/>
    <n v="0"/>
    <x v="0"/>
    <x v="0"/>
    <x v="0"/>
    <x v="0"/>
  </r>
  <r>
    <d v="2017-12-04T00:00:00"/>
    <n v="107763"/>
    <m/>
    <n v="1855122"/>
    <n v="16064"/>
    <s v="PEARSON SCHOOL"/>
    <s v="SEE ATTACHED"/>
    <n v="3"/>
    <n v="1110"/>
    <m/>
    <n v="521"/>
    <n v="9900"/>
    <n v="130000"/>
    <n v="3"/>
    <n v="0"/>
    <n v="0"/>
    <n v="0"/>
    <n v="888.6"/>
    <x v="0"/>
    <x v="2"/>
    <x v="6"/>
    <x v="5"/>
  </r>
  <r>
    <d v="2017-12-04T00:00:00"/>
    <n v="107763"/>
    <m/>
    <n v="1855122"/>
    <n v="16064"/>
    <s v="PEARSON SCHOOL"/>
    <s v="SEE ATTACHED"/>
    <n v="3"/>
    <n v="1110"/>
    <m/>
    <n v="521"/>
    <n v="9900"/>
    <n v="130000"/>
    <n v="4"/>
    <n v="0"/>
    <n v="0"/>
    <n v="0"/>
    <n v="888.61"/>
    <x v="0"/>
    <x v="2"/>
    <x v="6"/>
    <x v="5"/>
  </r>
  <r>
    <d v="2017-12-04T00:00:00"/>
    <n v="107763"/>
    <m/>
    <n v="1855122"/>
    <n v="16064"/>
    <s v="PEARSON SCHOOL"/>
    <s v="SEE ATTACHED"/>
    <n v="3"/>
    <n v="1110"/>
    <m/>
    <n v="521"/>
    <n v="9900"/>
    <n v="130000"/>
    <n v="8"/>
    <n v="0"/>
    <n v="0"/>
    <n v="0"/>
    <n v="888.6"/>
    <x v="0"/>
    <x v="2"/>
    <x v="6"/>
    <x v="5"/>
  </r>
  <r>
    <d v="2017-12-04T00:00:00"/>
    <n v="107770"/>
    <m/>
    <n v="1855397"/>
    <n v="5157"/>
    <s v="ELECTRONIC SECURITY SYS, INC."/>
    <s v="ROLLING HILLS CAMERA SYSTEM"/>
    <n v="3"/>
    <n v="2720"/>
    <m/>
    <n v="640"/>
    <n v="9900"/>
    <n v="0"/>
    <n v="8"/>
    <n v="0"/>
    <n v="0"/>
    <n v="0"/>
    <n v="30000"/>
    <x v="0"/>
    <x v="2"/>
    <x v="1"/>
    <x v="2"/>
  </r>
  <r>
    <d v="2017-12-05T00:00:00"/>
    <n v="107778"/>
    <m/>
    <n v="180199"/>
    <n v="7438"/>
    <s v="GUITAR CENTER, INC"/>
    <s v="Akai professionalMPK261 61-key"/>
    <n v="3"/>
    <n v="4134"/>
    <m/>
    <n v="640"/>
    <n v="9900"/>
    <n v="0"/>
    <n v="1"/>
    <n v="0"/>
    <n v="0"/>
    <n v="0"/>
    <n v="499"/>
    <x v="0"/>
    <x v="2"/>
    <x v="2"/>
    <x v="2"/>
  </r>
  <r>
    <d v="2018-01-17T00:00:00"/>
    <n v="108077"/>
    <m/>
    <n v="1855433"/>
    <n v="305"/>
    <s v="APPLE COMPUTER INC."/>
    <s v="TOTAL OF ALL ITEMS"/>
    <n v="3"/>
    <n v="1110"/>
    <m/>
    <n v="640"/>
    <n v="9900"/>
    <n v="0"/>
    <n v="3"/>
    <n v="0"/>
    <n v="0"/>
    <n v="0"/>
    <n v="8762.58"/>
    <x v="0"/>
    <x v="2"/>
    <x v="6"/>
    <x v="2"/>
  </r>
  <r>
    <d v="2018-01-17T00:00:00"/>
    <n v="108077"/>
    <m/>
    <n v="1855433"/>
    <n v="305"/>
    <s v="APPLE COMPUTER INC."/>
    <e v="#NAME?"/>
    <n v="3"/>
    <n v="1110"/>
    <m/>
    <n v="640"/>
    <n v="9900"/>
    <n v="0"/>
    <n v="4"/>
    <n v="0"/>
    <n v="0"/>
    <n v="0"/>
    <n v="8762.57"/>
    <x v="0"/>
    <x v="2"/>
    <x v="6"/>
    <x v="2"/>
  </r>
  <r>
    <d v="2018-01-17T00:00:00"/>
    <n v="108077"/>
    <m/>
    <n v="1855433"/>
    <n v="305"/>
    <s v="APPLE COMPUTER INC."/>
    <e v="#NAME?"/>
    <n v="3"/>
    <n v="1110"/>
    <m/>
    <n v="640"/>
    <n v="9900"/>
    <n v="0"/>
    <n v="8"/>
    <n v="0"/>
    <n v="0"/>
    <n v="0"/>
    <n v="8762.57"/>
    <x v="0"/>
    <x v="2"/>
    <x v="6"/>
    <x v="2"/>
  </r>
  <r>
    <d v="2018-01-17T00:00:00"/>
    <n v="108077"/>
    <m/>
    <n v="1855433"/>
    <n v="305"/>
    <s v="APPLE COMPUTER INC."/>
    <e v="#NAME?"/>
    <n v="3"/>
    <n v="1120"/>
    <m/>
    <n v="640"/>
    <n v="9900"/>
    <n v="0"/>
    <n v="10"/>
    <n v="0"/>
    <n v="0"/>
    <n v="0"/>
    <n v="8762.57"/>
    <x v="0"/>
    <x v="2"/>
    <x v="6"/>
    <x v="2"/>
  </r>
  <r>
    <d v="2018-01-17T00:00:00"/>
    <n v="108077"/>
    <m/>
    <n v="1855433"/>
    <n v="305"/>
    <s v="APPLE COMPUTER INC."/>
    <e v="#NAME?"/>
    <n v="3"/>
    <n v="1120"/>
    <m/>
    <n v="640"/>
    <n v="9900"/>
    <n v="0"/>
    <n v="11"/>
    <n v="0"/>
    <n v="0"/>
    <n v="0"/>
    <n v="8762.57"/>
    <x v="0"/>
    <x v="2"/>
    <x v="6"/>
    <x v="2"/>
  </r>
  <r>
    <d v="2018-01-17T00:00:00"/>
    <n v="108077"/>
    <m/>
    <n v="1855433"/>
    <n v="305"/>
    <s v="APPLE COMPUTER INC."/>
    <e v="#NAME?"/>
    <n v="3"/>
    <n v="1130"/>
    <m/>
    <n v="640"/>
    <n v="9900"/>
    <n v="0"/>
    <n v="1"/>
    <n v="0"/>
    <n v="0"/>
    <n v="0"/>
    <n v="8762.57"/>
    <x v="0"/>
    <x v="2"/>
    <x v="6"/>
    <x v="2"/>
  </r>
  <r>
    <d v="2018-01-17T00:00:00"/>
    <n v="108077"/>
    <m/>
    <n v="1855433"/>
    <n v="305"/>
    <s v="APPLE COMPUTER INC."/>
    <e v="#NAME?"/>
    <n v="3"/>
    <n v="1130"/>
    <m/>
    <n v="640"/>
    <n v="9900"/>
    <n v="0"/>
    <n v="2"/>
    <n v="0"/>
    <n v="0"/>
    <n v="0"/>
    <n v="8762.57"/>
    <x v="0"/>
    <x v="2"/>
    <x v="6"/>
    <x v="2"/>
  </r>
  <r>
    <d v="2018-01-17T00:00:00"/>
    <n v="108077"/>
    <m/>
    <n v="1855433"/>
    <n v="305"/>
    <s v="APPLE COMPUTER INC."/>
    <s v="TOTAL OF ALL ITEMS"/>
    <n v="3"/>
    <n v="1110"/>
    <m/>
    <n v="640"/>
    <n v="9900"/>
    <n v="0"/>
    <n v="3"/>
    <n v="0"/>
    <n v="0"/>
    <n v="0"/>
    <n v="543.42999999999995"/>
    <x v="0"/>
    <x v="2"/>
    <x v="6"/>
    <x v="2"/>
  </r>
  <r>
    <d v="2018-01-17T00:00:00"/>
    <n v="108077"/>
    <m/>
    <n v="1855433"/>
    <n v="305"/>
    <s v="APPLE COMPUTER INC."/>
    <e v="#NAME?"/>
    <n v="3"/>
    <n v="1110"/>
    <m/>
    <n v="640"/>
    <n v="9900"/>
    <n v="0"/>
    <n v="4"/>
    <n v="0"/>
    <n v="0"/>
    <n v="0"/>
    <n v="543.42999999999995"/>
    <x v="0"/>
    <x v="2"/>
    <x v="6"/>
    <x v="2"/>
  </r>
  <r>
    <d v="2018-01-17T00:00:00"/>
    <n v="108077"/>
    <m/>
    <n v="1855433"/>
    <n v="305"/>
    <s v="APPLE COMPUTER INC."/>
    <e v="#NAME?"/>
    <n v="3"/>
    <n v="1110"/>
    <m/>
    <n v="640"/>
    <n v="9900"/>
    <n v="0"/>
    <n v="8"/>
    <n v="0"/>
    <n v="0"/>
    <n v="0"/>
    <n v="543.42999999999995"/>
    <x v="0"/>
    <x v="2"/>
    <x v="6"/>
    <x v="2"/>
  </r>
  <r>
    <d v="2018-01-17T00:00:00"/>
    <n v="108077"/>
    <m/>
    <n v="1855433"/>
    <n v="305"/>
    <s v="APPLE COMPUTER INC."/>
    <e v="#NAME?"/>
    <n v="3"/>
    <n v="1120"/>
    <m/>
    <n v="640"/>
    <n v="9900"/>
    <n v="0"/>
    <n v="10"/>
    <n v="0"/>
    <n v="0"/>
    <n v="0"/>
    <n v="543.42999999999995"/>
    <x v="0"/>
    <x v="2"/>
    <x v="6"/>
    <x v="2"/>
  </r>
  <r>
    <d v="2018-01-17T00:00:00"/>
    <n v="108077"/>
    <m/>
    <n v="1855433"/>
    <n v="305"/>
    <s v="APPLE COMPUTER INC."/>
    <e v="#NAME?"/>
    <n v="3"/>
    <n v="1120"/>
    <m/>
    <n v="640"/>
    <n v="9900"/>
    <n v="0"/>
    <n v="11"/>
    <n v="0"/>
    <n v="0"/>
    <n v="0"/>
    <n v="543.42999999999995"/>
    <x v="0"/>
    <x v="2"/>
    <x v="6"/>
    <x v="2"/>
  </r>
  <r>
    <d v="2018-01-17T00:00:00"/>
    <n v="108077"/>
    <m/>
    <n v="1855433"/>
    <n v="305"/>
    <s v="APPLE COMPUTER INC."/>
    <e v="#NAME?"/>
    <n v="3"/>
    <n v="1130"/>
    <m/>
    <n v="640"/>
    <n v="9900"/>
    <n v="0"/>
    <n v="1"/>
    <n v="0"/>
    <n v="0"/>
    <n v="0"/>
    <n v="543.42999999999995"/>
    <x v="0"/>
    <x v="2"/>
    <x v="6"/>
    <x v="2"/>
  </r>
  <r>
    <d v="2018-01-17T00:00:00"/>
    <n v="108077"/>
    <m/>
    <n v="1855433"/>
    <n v="305"/>
    <s v="APPLE COMPUTER INC."/>
    <e v="#NAME?"/>
    <n v="3"/>
    <n v="1130"/>
    <m/>
    <n v="640"/>
    <n v="9900"/>
    <n v="0"/>
    <n v="2"/>
    <n v="0"/>
    <n v="0"/>
    <n v="0"/>
    <n v="543.41999999999996"/>
    <x v="0"/>
    <x v="2"/>
    <x v="6"/>
    <x v="2"/>
  </r>
  <r>
    <d v="2018-01-17T00:00:00"/>
    <n v="108077"/>
    <m/>
    <n v="1855433"/>
    <n v="305"/>
    <s v="APPLE COMPUTER INC."/>
    <s v="TOTAL OF ALL ITEMS"/>
    <n v="3"/>
    <n v="1110"/>
    <m/>
    <n v="640"/>
    <n v="9900"/>
    <n v="0"/>
    <n v="3"/>
    <n v="0"/>
    <n v="0"/>
    <n v="0"/>
    <n v="1857.14"/>
    <x v="0"/>
    <x v="2"/>
    <x v="6"/>
    <x v="2"/>
  </r>
  <r>
    <d v="2018-01-17T00:00:00"/>
    <n v="108077"/>
    <m/>
    <n v="1855433"/>
    <n v="305"/>
    <s v="APPLE COMPUTER INC."/>
    <e v="#NAME?"/>
    <n v="3"/>
    <n v="1110"/>
    <m/>
    <n v="640"/>
    <n v="9900"/>
    <n v="0"/>
    <n v="4"/>
    <n v="0"/>
    <n v="0"/>
    <n v="0"/>
    <n v="6857.1"/>
    <x v="0"/>
    <x v="2"/>
    <x v="6"/>
    <x v="2"/>
  </r>
  <r>
    <d v="2018-01-17T00:00:00"/>
    <n v="108077"/>
    <m/>
    <n v="1855433"/>
    <n v="305"/>
    <s v="APPLE COMPUTER INC."/>
    <e v="#NAME?"/>
    <n v="3"/>
    <n v="1110"/>
    <m/>
    <n v="640"/>
    <n v="9900"/>
    <n v="0"/>
    <n v="8"/>
    <n v="0"/>
    <n v="0"/>
    <n v="0"/>
    <n v="1857.15"/>
    <x v="0"/>
    <x v="2"/>
    <x v="6"/>
    <x v="2"/>
  </r>
  <r>
    <d v="2018-01-17T00:00:00"/>
    <n v="108077"/>
    <m/>
    <n v="1855433"/>
    <n v="305"/>
    <s v="APPLE COMPUTER INC."/>
    <e v="#NAME?"/>
    <n v="3"/>
    <n v="1120"/>
    <m/>
    <n v="640"/>
    <n v="9900"/>
    <n v="0"/>
    <n v="10"/>
    <n v="0"/>
    <n v="0"/>
    <n v="0"/>
    <n v="6857.15"/>
    <x v="0"/>
    <x v="2"/>
    <x v="6"/>
    <x v="2"/>
  </r>
  <r>
    <d v="2018-01-17T00:00:00"/>
    <n v="108077"/>
    <m/>
    <n v="1855433"/>
    <n v="305"/>
    <s v="APPLE COMPUTER INC."/>
    <e v="#NAME?"/>
    <n v="3"/>
    <n v="1120"/>
    <m/>
    <n v="640"/>
    <n v="9900"/>
    <n v="0"/>
    <n v="11"/>
    <n v="0"/>
    <n v="0"/>
    <n v="0"/>
    <n v="6857.15"/>
    <x v="0"/>
    <x v="2"/>
    <x v="6"/>
    <x v="2"/>
  </r>
  <r>
    <d v="2018-01-17T00:00:00"/>
    <n v="108077"/>
    <m/>
    <n v="1855433"/>
    <n v="305"/>
    <s v="APPLE COMPUTER INC."/>
    <e v="#NAME?"/>
    <n v="3"/>
    <n v="1130"/>
    <m/>
    <n v="640"/>
    <n v="9900"/>
    <n v="0"/>
    <n v="1"/>
    <n v="0"/>
    <n v="0"/>
    <n v="0"/>
    <n v="1857.15"/>
    <x v="0"/>
    <x v="2"/>
    <x v="6"/>
    <x v="2"/>
  </r>
  <r>
    <d v="2018-01-17T00:00:00"/>
    <n v="108077"/>
    <m/>
    <n v="1855433"/>
    <n v="305"/>
    <s v="APPLE COMPUTER INC."/>
    <e v="#NAME?"/>
    <n v="3"/>
    <n v="1130"/>
    <m/>
    <n v="640"/>
    <n v="9900"/>
    <n v="0"/>
    <n v="2"/>
    <n v="0"/>
    <n v="0"/>
    <n v="0"/>
    <n v="4857.16"/>
    <x v="0"/>
    <x v="2"/>
    <x v="6"/>
    <x v="2"/>
  </r>
  <r>
    <d v="2018-01-24T00:00:00"/>
    <n v="108176"/>
    <m/>
    <n v="1801194"/>
    <n v="2454"/>
    <s v="COLUMBUS PERCUSSION"/>
    <s v="please change code to PI"/>
    <n v="3"/>
    <n v="4134"/>
    <m/>
    <n v="519"/>
    <n v="9900"/>
    <n v="0"/>
    <n v="1"/>
    <n v="0"/>
    <n v="0"/>
    <n v="0"/>
    <n v="8750"/>
    <x v="0"/>
    <x v="2"/>
    <x v="2"/>
    <x v="10"/>
  </r>
  <r>
    <d v="2018-01-25T00:00:00"/>
    <m/>
    <n v="81738"/>
    <m/>
    <m/>
    <m/>
    <s v="REAL ESTATE TAX ADVANCE"/>
    <n v="3"/>
    <m/>
    <n v="1111"/>
    <m/>
    <n v="9900"/>
    <n v="0"/>
    <n v="0"/>
    <m/>
    <m/>
    <n v="40500"/>
    <n v="0"/>
    <x v="0"/>
    <x v="3"/>
    <x v="0"/>
    <x v="0"/>
  </r>
  <r>
    <d v="2018-01-30T00:00:00"/>
    <n v="918193"/>
    <m/>
    <n v="9180119"/>
    <n v="900050"/>
    <s v="EXPENDITURE CORRECTION"/>
    <s v="CORRECT PO#1801194 AND 0180143"/>
    <n v="3"/>
    <n v="4134"/>
    <m/>
    <n v="519"/>
    <n v="9900"/>
    <n v="0"/>
    <n v="1"/>
    <n v="0"/>
    <n v="0"/>
    <n v="0"/>
    <n v="102.7"/>
    <x v="0"/>
    <x v="2"/>
    <x v="2"/>
    <x v="10"/>
  </r>
  <r>
    <d v="2018-01-30T00:00:00"/>
    <n v="918193"/>
    <m/>
    <n v="9180119"/>
    <n v="900050"/>
    <s v="EXPENDITURE CORRECTION"/>
    <s v="CORRECT PO#1801194 AND 0180143"/>
    <n v="3"/>
    <n v="4134"/>
    <m/>
    <n v="519"/>
    <n v="9900"/>
    <n v="0"/>
    <n v="1"/>
    <n v="0"/>
    <n v="0"/>
    <n v="0"/>
    <n v="67.209999999999994"/>
    <x v="0"/>
    <x v="2"/>
    <x v="2"/>
    <x v="10"/>
  </r>
  <r>
    <d v="2018-02-01T00:00:00"/>
    <m/>
    <n v="81847"/>
    <m/>
    <m/>
    <m/>
    <s v="REAL ESTATE TAX ADVANCE"/>
    <n v="3"/>
    <m/>
    <n v="1111"/>
    <m/>
    <n v="9900"/>
    <n v="0"/>
    <n v="0"/>
    <m/>
    <m/>
    <n v="66000"/>
    <n v="0"/>
    <x v="0"/>
    <x v="3"/>
    <x v="0"/>
    <x v="0"/>
  </r>
  <r>
    <d v="2018-02-08T00:00:00"/>
    <m/>
    <n v="81883"/>
    <m/>
    <m/>
    <m/>
    <s v="REAL ESTATE TAX ADVANCE"/>
    <n v="3"/>
    <m/>
    <n v="1111"/>
    <m/>
    <n v="9900"/>
    <n v="0"/>
    <n v="0"/>
    <m/>
    <m/>
    <n v="34600"/>
    <n v="0"/>
    <x v="0"/>
    <x v="3"/>
    <x v="0"/>
    <x v="0"/>
  </r>
  <r>
    <d v="2018-02-28T00:00:00"/>
    <m/>
    <n v="81941"/>
    <m/>
    <m/>
    <m/>
    <s v="FEB 2018 MOBILE HOME SETT"/>
    <n v="3"/>
    <m/>
    <n v="1190"/>
    <m/>
    <n v="9900"/>
    <n v="0"/>
    <n v="0"/>
    <m/>
    <m/>
    <n v="366.25"/>
    <n v="0"/>
    <x v="0"/>
    <x v="4"/>
    <x v="0"/>
    <x v="0"/>
  </r>
  <r>
    <d v="2018-02-28T00:00:00"/>
    <n v="918196"/>
    <m/>
    <n v="54420"/>
    <n v="900021"/>
    <s v="AUDITOR &amp; TREAS FEES"/>
    <s v="AUDITOR &amp; TREAS. FEES - PI"/>
    <n v="3"/>
    <n v="2510"/>
    <m/>
    <n v="845"/>
    <n v="9900"/>
    <n v="0"/>
    <n v="55"/>
    <n v="0"/>
    <n v="0"/>
    <n v="0"/>
    <n v="49.57"/>
    <x v="0"/>
    <x v="2"/>
    <x v="3"/>
    <x v="3"/>
  </r>
  <r>
    <d v="2018-02-02T00:00:00"/>
    <m/>
    <n v="81833"/>
    <m/>
    <m/>
    <m/>
    <s v="BRITTANY BRUSH"/>
    <n v="3"/>
    <n v="2720"/>
    <m/>
    <n v="640"/>
    <n v="9900"/>
    <n v="0"/>
    <n v="4"/>
    <n v="0"/>
    <n v="0"/>
    <n v="0"/>
    <n v="-6"/>
    <x v="0"/>
    <x v="2"/>
    <x v="1"/>
    <x v="2"/>
  </r>
  <r>
    <d v="2018-02-02T00:00:00"/>
    <m/>
    <n v="81833"/>
    <m/>
    <m/>
    <m/>
    <s v="FOB REPLACEMENT"/>
    <n v="3"/>
    <n v="2720"/>
    <m/>
    <n v="640"/>
    <n v="9900"/>
    <n v="0"/>
    <n v="4"/>
    <n v="0"/>
    <n v="0"/>
    <n v="0"/>
    <n v="0"/>
    <x v="0"/>
    <x v="2"/>
    <x v="1"/>
    <x v="2"/>
  </r>
  <r>
    <d v="2018-02-26T00:00:00"/>
    <n v="108387"/>
    <m/>
    <n v="1801209"/>
    <n v="2454"/>
    <s v="COLUMBUS PERCUSSION"/>
    <s v="from PI monies please change"/>
    <n v="3"/>
    <n v="4134"/>
    <m/>
    <n v="519"/>
    <n v="9900"/>
    <n v="0"/>
    <n v="1"/>
    <n v="0"/>
    <n v="0"/>
    <n v="0"/>
    <n v="799"/>
    <x v="0"/>
    <x v="2"/>
    <x v="2"/>
    <x v="10"/>
  </r>
  <r>
    <d v="2018-02-26T00:00:00"/>
    <n v="108387"/>
    <m/>
    <n v="1801209"/>
    <n v="2454"/>
    <s v="COLUMBUS PERCUSSION"/>
    <s v="Please change coding from PI"/>
    <n v="3"/>
    <n v="4134"/>
    <m/>
    <n v="519"/>
    <n v="9900"/>
    <n v="0"/>
    <n v="1"/>
    <n v="0"/>
    <n v="0"/>
    <n v="0"/>
    <n v="117"/>
    <x v="0"/>
    <x v="2"/>
    <x v="2"/>
    <x v="10"/>
  </r>
  <r>
    <d v="2018-02-26T00:00:00"/>
    <n v="108387"/>
    <m/>
    <n v="1801209"/>
    <n v="2454"/>
    <s v="COLUMBUS PERCUSSION"/>
    <s v="Please change coding to PI"/>
    <n v="3"/>
    <n v="4134"/>
    <m/>
    <n v="519"/>
    <n v="9900"/>
    <n v="0"/>
    <n v="1"/>
    <n v="0"/>
    <n v="0"/>
    <n v="0"/>
    <n v="147"/>
    <x v="0"/>
    <x v="2"/>
    <x v="2"/>
    <x v="10"/>
  </r>
  <r>
    <d v="2018-02-26T00:00:00"/>
    <n v="108387"/>
    <m/>
    <n v="1801209"/>
    <n v="2454"/>
    <s v="COLUMBUS PERCUSSION"/>
    <s v="Change coding to PI monies"/>
    <n v="3"/>
    <n v="4134"/>
    <m/>
    <n v="519"/>
    <n v="9900"/>
    <n v="0"/>
    <n v="1"/>
    <n v="0"/>
    <n v="0"/>
    <n v="0"/>
    <n v="187"/>
    <x v="0"/>
    <x v="2"/>
    <x v="2"/>
    <x v="10"/>
  </r>
  <r>
    <d v="2018-03-08T00:00:00"/>
    <m/>
    <n v="82081"/>
    <m/>
    <m/>
    <m/>
    <s v="REAL ESTATE TAX SETTLEMENT"/>
    <n v="3"/>
    <m/>
    <n v="1111"/>
    <m/>
    <n v="9900"/>
    <n v="0"/>
    <n v="0"/>
    <m/>
    <m/>
    <n v="73121.63"/>
    <n v="0"/>
    <x v="0"/>
    <x v="3"/>
    <x v="0"/>
    <x v="0"/>
  </r>
  <r>
    <d v="2018-03-15T00:00:00"/>
    <m/>
    <n v="82183"/>
    <m/>
    <m/>
    <m/>
    <s v="REAL ESTATE TAX SETTLEMENT"/>
    <n v="3"/>
    <m/>
    <n v="1111"/>
    <m/>
    <n v="9900"/>
    <n v="0"/>
    <n v="0"/>
    <m/>
    <m/>
    <n v="2215.63"/>
    <n v="0"/>
    <x v="0"/>
    <x v="3"/>
    <x v="0"/>
    <x v="0"/>
  </r>
  <r>
    <d v="2018-03-08T00:00:00"/>
    <m/>
    <n v="82081"/>
    <m/>
    <m/>
    <m/>
    <s v="PUBLIC UTILITY"/>
    <n v="3"/>
    <m/>
    <n v="1122"/>
    <m/>
    <n v="9900"/>
    <n v="0"/>
    <n v="0"/>
    <m/>
    <m/>
    <n v="7389.84"/>
    <n v="0"/>
    <x v="0"/>
    <x v="5"/>
    <x v="0"/>
    <x v="0"/>
  </r>
  <r>
    <d v="2018-03-22T00:00:00"/>
    <m/>
    <n v="82244"/>
    <m/>
    <m/>
    <m/>
    <s v="MARCH 2018 MOBILE HOME SETT"/>
    <n v="3"/>
    <m/>
    <n v="1190"/>
    <m/>
    <n v="9900"/>
    <n v="0"/>
    <n v="0"/>
    <m/>
    <m/>
    <n v="2.23"/>
    <n v="0"/>
    <x v="0"/>
    <x v="4"/>
    <x v="0"/>
    <x v="0"/>
  </r>
  <r>
    <d v="2018-03-07T00:00:00"/>
    <n v="108493"/>
    <m/>
    <n v="1855463"/>
    <n v="16136"/>
    <s v="PHONAK HEARING SYSTEMS,LLC"/>
    <s v="Roger Touchscreen Mic"/>
    <n v="3"/>
    <n v="1231"/>
    <m/>
    <n v="640"/>
    <n v="9900"/>
    <n v="0"/>
    <n v="4"/>
    <n v="0"/>
    <n v="0"/>
    <n v="0"/>
    <n v="889"/>
    <x v="0"/>
    <x v="2"/>
    <x v="9"/>
    <x v="2"/>
  </r>
  <r>
    <d v="2018-03-07T00:00:00"/>
    <n v="108493"/>
    <m/>
    <n v="1855463"/>
    <n v="16136"/>
    <s v="PHONAK HEARING SYSTEMS,LLC"/>
    <s v="Roger Touchscreen Mic"/>
    <n v="3"/>
    <n v="1231"/>
    <m/>
    <n v="640"/>
    <n v="9900"/>
    <n v="0"/>
    <n v="4"/>
    <n v="0"/>
    <n v="0"/>
    <n v="0"/>
    <n v="-889"/>
    <x v="0"/>
    <x v="2"/>
    <x v="9"/>
    <x v="2"/>
  </r>
  <r>
    <d v="2018-03-07T00:00:00"/>
    <n v="108493"/>
    <m/>
    <n v="1855463"/>
    <n v="16136"/>
    <s v="PHONAK HEARING SYSTEMS,LLC"/>
    <s v="Roger 20 (02) (black)"/>
    <n v="3"/>
    <n v="1231"/>
    <m/>
    <n v="640"/>
    <n v="9900"/>
    <n v="0"/>
    <n v="4"/>
    <n v="0"/>
    <n v="0"/>
    <n v="0"/>
    <n v="1486"/>
    <x v="0"/>
    <x v="2"/>
    <x v="9"/>
    <x v="2"/>
  </r>
  <r>
    <d v="2018-03-07T00:00:00"/>
    <n v="108493"/>
    <m/>
    <n v="1855463"/>
    <n v="16136"/>
    <s v="PHONAK HEARING SYSTEMS,LLC"/>
    <s v="Roger 20 (02) (black)"/>
    <n v="3"/>
    <n v="1231"/>
    <m/>
    <n v="640"/>
    <n v="9900"/>
    <n v="0"/>
    <n v="4"/>
    <n v="0"/>
    <n v="0"/>
    <n v="0"/>
    <n v="-1486"/>
    <x v="0"/>
    <x v="2"/>
    <x v="9"/>
    <x v="2"/>
  </r>
  <r>
    <d v="2018-03-07T00:00:00"/>
    <n v="108493"/>
    <m/>
    <n v="1855463"/>
    <n v="16136"/>
    <s v="PHONAK HEARING SYSTEMS,LLC"/>
    <s v="SHIPPING"/>
    <n v="3"/>
    <n v="1231"/>
    <m/>
    <n v="640"/>
    <n v="9900"/>
    <n v="0"/>
    <n v="4"/>
    <n v="0"/>
    <n v="0"/>
    <n v="0"/>
    <n v="18.170000000000002"/>
    <x v="0"/>
    <x v="2"/>
    <x v="9"/>
    <x v="2"/>
  </r>
  <r>
    <d v="2018-03-07T00:00:00"/>
    <n v="108493"/>
    <m/>
    <n v="1855463"/>
    <n v="16136"/>
    <s v="PHONAK HEARING SYSTEMS,LLC"/>
    <s v="SHIPPING"/>
    <n v="3"/>
    <n v="1231"/>
    <m/>
    <n v="640"/>
    <n v="9900"/>
    <n v="0"/>
    <n v="4"/>
    <n v="0"/>
    <n v="0"/>
    <n v="0"/>
    <n v="-18.170000000000002"/>
    <x v="0"/>
    <x v="2"/>
    <x v="9"/>
    <x v="2"/>
  </r>
  <r>
    <d v="2018-03-07T00:00:00"/>
    <n v="108496"/>
    <m/>
    <n v="1855463"/>
    <n v="16136"/>
    <s v="PHONAK HEARING SYSTEMS,LLC"/>
    <s v="Roger Touchscreen Mic"/>
    <n v="3"/>
    <n v="1231"/>
    <m/>
    <n v="640"/>
    <n v="9900"/>
    <n v="0"/>
    <n v="4"/>
    <n v="0"/>
    <n v="0"/>
    <n v="0"/>
    <n v="889"/>
    <x v="0"/>
    <x v="2"/>
    <x v="9"/>
    <x v="2"/>
  </r>
  <r>
    <d v="2018-03-07T00:00:00"/>
    <n v="108496"/>
    <m/>
    <n v="1855463"/>
    <n v="16136"/>
    <s v="PHONAK HEARING SYSTEMS,LLC"/>
    <s v="Roger 20 (02) (black)"/>
    <n v="3"/>
    <n v="1231"/>
    <m/>
    <n v="640"/>
    <n v="9900"/>
    <n v="0"/>
    <n v="4"/>
    <n v="0"/>
    <n v="0"/>
    <n v="0"/>
    <n v="1486"/>
    <x v="0"/>
    <x v="2"/>
    <x v="9"/>
    <x v="2"/>
  </r>
  <r>
    <d v="2018-03-07T00:00:00"/>
    <n v="108496"/>
    <m/>
    <n v="1855463"/>
    <n v="16136"/>
    <s v="PHONAK HEARING SYSTEMS,LLC"/>
    <s v="SHIPPING"/>
    <n v="3"/>
    <n v="1231"/>
    <m/>
    <n v="640"/>
    <n v="9900"/>
    <n v="0"/>
    <n v="4"/>
    <n v="0"/>
    <n v="0"/>
    <n v="0"/>
    <n v="18.170000000000002"/>
    <x v="0"/>
    <x v="2"/>
    <x v="9"/>
    <x v="2"/>
  </r>
  <r>
    <d v="2018-03-07T00:00:00"/>
    <n v="108509"/>
    <m/>
    <n v="1855463"/>
    <n v="16136"/>
    <s v="PHONAK HEARING SYSTEMS,LLC"/>
    <s v="Roger Touchscreen Mic"/>
    <n v="3"/>
    <n v="1231"/>
    <m/>
    <n v="640"/>
    <n v="9900"/>
    <n v="0"/>
    <n v="4"/>
    <n v="0"/>
    <n v="0"/>
    <n v="0"/>
    <n v="29.32"/>
    <x v="0"/>
    <x v="2"/>
    <x v="9"/>
    <x v="2"/>
  </r>
  <r>
    <d v="2018-03-09T00:00:00"/>
    <n v="918198"/>
    <m/>
    <n v="54421"/>
    <n v="900021"/>
    <s v="AUDITOR &amp; TREAS FEES"/>
    <s v="ADVERTISING EXPENSE"/>
    <n v="3"/>
    <n v="2490"/>
    <m/>
    <n v="847"/>
    <n v="9900"/>
    <n v="0"/>
    <n v="55"/>
    <n v="0"/>
    <n v="0"/>
    <n v="0"/>
    <n v="0"/>
    <x v="0"/>
    <x v="2"/>
    <x v="4"/>
    <x v="4"/>
  </r>
  <r>
    <d v="2018-03-09T00:00:00"/>
    <n v="918198"/>
    <m/>
    <n v="54421"/>
    <n v="900021"/>
    <s v="AUDITOR &amp; TREAS FEES"/>
    <s v="AUDITOR &amp; TREAS. FEES - PI"/>
    <n v="3"/>
    <n v="2510"/>
    <m/>
    <n v="845"/>
    <n v="9900"/>
    <n v="0"/>
    <n v="55"/>
    <n v="0"/>
    <n v="0"/>
    <n v="0"/>
    <n v="4042.2"/>
    <x v="0"/>
    <x v="2"/>
    <x v="3"/>
    <x v="3"/>
  </r>
  <r>
    <d v="2018-03-20T00:00:00"/>
    <n v="918204"/>
    <m/>
    <n v="54422"/>
    <n v="900021"/>
    <s v="AUDITOR &amp; TREAS FEES"/>
    <s v="AUDITOR &amp; TREAS. FEES - PI"/>
    <n v="3"/>
    <n v="2510"/>
    <m/>
    <n v="845"/>
    <n v="9900"/>
    <n v="0"/>
    <n v="55"/>
    <n v="0"/>
    <n v="0"/>
    <n v="0"/>
    <n v="56.01"/>
    <x v="0"/>
    <x v="2"/>
    <x v="3"/>
    <x v="3"/>
  </r>
  <r>
    <d v="2018-03-27T00:00:00"/>
    <n v="918208"/>
    <m/>
    <n v="54423"/>
    <n v="900021"/>
    <s v="AUDITOR &amp; TREAS FEES"/>
    <s v="AUDITOR &amp; TREAS. FEES - PI"/>
    <n v="3"/>
    <n v="2510"/>
    <m/>
    <n v="845"/>
    <n v="9900"/>
    <n v="0"/>
    <n v="55"/>
    <n v="0"/>
    <n v="0"/>
    <n v="0"/>
    <n v="0.25"/>
    <x v="0"/>
    <x v="2"/>
    <x v="3"/>
    <x v="3"/>
  </r>
  <r>
    <d v="2018-03-13T00:00:00"/>
    <n v="108580"/>
    <m/>
    <n v="186655"/>
    <n v="20851"/>
    <s v="ROGER STORER PLUMB. INC."/>
    <s v="WATER MAIN REPAIR AT NR SCHOOL"/>
    <n v="3"/>
    <n v="2720"/>
    <m/>
    <n v="423"/>
    <n v="9900"/>
    <n v="0"/>
    <n v="3"/>
    <n v="0"/>
    <n v="0"/>
    <n v="0"/>
    <n v="3158"/>
    <x v="0"/>
    <x v="2"/>
    <x v="1"/>
    <x v="1"/>
  </r>
  <r>
    <d v="2018-04-05T00:00:00"/>
    <n v="108704"/>
    <m/>
    <n v="189041"/>
    <n v="18282"/>
    <s v="RUSH BUS CENTERS OF OHIO, INC"/>
    <s v="77 PASSENGER CONVENTIONAL"/>
    <n v="3"/>
    <n v="2850"/>
    <m/>
    <n v="660"/>
    <n v="9900"/>
    <n v="0"/>
    <n v="90"/>
    <n v="0"/>
    <n v="0"/>
    <n v="0"/>
    <n v="79973"/>
    <x v="0"/>
    <x v="2"/>
    <x v="7"/>
    <x v="7"/>
  </r>
  <r>
    <d v="2018-04-05T00:00:00"/>
    <n v="108704"/>
    <m/>
    <n v="189041"/>
    <n v="18282"/>
    <s v="RUSH BUS CENTERS OF OHIO, INC"/>
    <s v="APPROVED BOE MEETING 03/15/18"/>
    <n v="3"/>
    <n v="2850"/>
    <m/>
    <n v="660"/>
    <n v="9900"/>
    <n v="0"/>
    <n v="90"/>
    <n v="0"/>
    <n v="0"/>
    <n v="0"/>
    <n v="0"/>
    <x v="0"/>
    <x v="2"/>
    <x v="7"/>
    <x v="7"/>
  </r>
  <r>
    <d v="2018-04-05T00:00:00"/>
    <n v="108714"/>
    <m/>
    <n v="1802245"/>
    <n v="11195"/>
    <s v="KINCAID'S IS MUSIC, INC"/>
    <s v="Misc Band Equipment:  See"/>
    <n v="3"/>
    <n v="4134"/>
    <m/>
    <n v="640"/>
    <n v="9900"/>
    <n v="0"/>
    <n v="2"/>
    <n v="0"/>
    <n v="0"/>
    <n v="0"/>
    <n v="6993"/>
    <x v="0"/>
    <x v="2"/>
    <x v="2"/>
    <x v="2"/>
  </r>
  <r>
    <d v="2018-04-05T00:00:00"/>
    <n v="108714"/>
    <m/>
    <n v="1802245"/>
    <n v="11195"/>
    <s v="KINCAID'S IS MUSIC, INC"/>
    <s v="Shipping &amp; Handling"/>
    <n v="3"/>
    <n v="4134"/>
    <m/>
    <n v="640"/>
    <n v="9900"/>
    <n v="0"/>
    <n v="2"/>
    <n v="0"/>
    <n v="0"/>
    <n v="0"/>
    <n v="420"/>
    <x v="0"/>
    <x v="2"/>
    <x v="2"/>
    <x v="2"/>
  </r>
  <r>
    <d v="2018-04-05T00:00:00"/>
    <n v="108714"/>
    <m/>
    <n v="1802245"/>
    <n v="11195"/>
    <s v="KINCAID'S IS MUSIC, INC"/>
    <s v="Misc Band Equipment:  See"/>
    <n v="3"/>
    <n v="4134"/>
    <m/>
    <n v="640"/>
    <n v="9900"/>
    <n v="0"/>
    <n v="2"/>
    <n v="0"/>
    <n v="0"/>
    <n v="0"/>
    <n v="1149"/>
    <x v="0"/>
    <x v="2"/>
    <x v="2"/>
    <x v="2"/>
  </r>
  <r>
    <d v="2018-04-13T00:00:00"/>
    <n v="108786"/>
    <m/>
    <n v="1802245"/>
    <n v="11195"/>
    <s v="KINCAID'S IS MUSIC, INC"/>
    <s v="Misc Band Equipment:  See"/>
    <n v="3"/>
    <n v="4134"/>
    <m/>
    <n v="640"/>
    <n v="9900"/>
    <n v="0"/>
    <n v="2"/>
    <n v="0"/>
    <n v="0"/>
    <n v="0"/>
    <n v="239"/>
    <x v="0"/>
    <x v="2"/>
    <x v="2"/>
    <x v="2"/>
  </r>
  <r>
    <d v="2018-04-24T00:00:00"/>
    <n v="108877"/>
    <m/>
    <n v="1802245"/>
    <n v="11195"/>
    <s v="KINCAID'S IS MUSIC, INC"/>
    <s v="Misc Band Equipment:  See"/>
    <n v="3"/>
    <n v="4134"/>
    <m/>
    <n v="640"/>
    <n v="9900"/>
    <n v="0"/>
    <n v="2"/>
    <n v="0"/>
    <n v="0"/>
    <n v="0"/>
    <n v="677"/>
    <x v="0"/>
    <x v="2"/>
    <x v="2"/>
    <x v="2"/>
  </r>
  <r>
    <d v="2018-07-05T00:00:00"/>
    <m/>
    <n v="82824"/>
    <m/>
    <m/>
    <m/>
    <s v="TAX ADVANCE JUN 28, 2018"/>
    <n v="3"/>
    <m/>
    <n v="1111"/>
    <m/>
    <n v="9900"/>
    <n v="0"/>
    <n v="0"/>
    <m/>
    <m/>
    <n v="31800"/>
    <n v="0"/>
    <x v="3"/>
    <x v="3"/>
    <x v="0"/>
    <x v="0"/>
  </r>
  <r>
    <d v="2018-07-05T00:00:00"/>
    <m/>
    <n v="82825"/>
    <m/>
    <m/>
    <m/>
    <s v="TAX ADVANCE JUL 5, 2018"/>
    <n v="3"/>
    <m/>
    <n v="1111"/>
    <m/>
    <n v="9900"/>
    <n v="0"/>
    <n v="0"/>
    <m/>
    <m/>
    <n v="55000"/>
    <n v="0"/>
    <x v="3"/>
    <x v="3"/>
    <x v="0"/>
    <x v="0"/>
  </r>
  <r>
    <d v="2018-07-12T00:00:00"/>
    <m/>
    <n v="82827"/>
    <m/>
    <m/>
    <m/>
    <s v="TAX ADVANCE JUL 12, 2018"/>
    <n v="3"/>
    <m/>
    <n v="1111"/>
    <m/>
    <n v="9900"/>
    <n v="0"/>
    <n v="0"/>
    <m/>
    <m/>
    <n v="21300"/>
    <n v="0"/>
    <x v="3"/>
    <x v="3"/>
    <x v="0"/>
    <x v="0"/>
  </r>
  <r>
    <d v="2018-08-03T00:00:00"/>
    <m/>
    <n v="82858"/>
    <m/>
    <m/>
    <m/>
    <s v="REAL ESTATE TAX SETTLEMENT"/>
    <n v="3"/>
    <m/>
    <n v="1111"/>
    <m/>
    <n v="9900"/>
    <n v="0"/>
    <n v="0"/>
    <m/>
    <m/>
    <n v="1767.2"/>
    <n v="0"/>
    <x v="3"/>
    <x v="3"/>
    <x v="0"/>
    <x v="0"/>
  </r>
  <r>
    <d v="2018-08-07T00:00:00"/>
    <m/>
    <n v="82860"/>
    <m/>
    <m/>
    <m/>
    <s v="REAL ESTATE TAX SETTLEMENT"/>
    <n v="3"/>
    <m/>
    <n v="1111"/>
    <m/>
    <n v="9900"/>
    <n v="0"/>
    <n v="0"/>
    <m/>
    <m/>
    <n v="61263.5"/>
    <n v="0"/>
    <x v="3"/>
    <x v="3"/>
    <x v="0"/>
    <x v="0"/>
  </r>
  <r>
    <d v="2018-08-17T00:00:00"/>
    <m/>
    <n v="82903"/>
    <m/>
    <m/>
    <m/>
    <s v="REAL ESTATE TAX SETTLEMENT"/>
    <n v="3"/>
    <m/>
    <n v="1111"/>
    <m/>
    <n v="9900"/>
    <n v="0"/>
    <n v="0"/>
    <m/>
    <m/>
    <n v="390.33"/>
    <n v="0"/>
    <x v="3"/>
    <x v="3"/>
    <x v="0"/>
    <x v="0"/>
  </r>
  <r>
    <d v="2018-08-07T00:00:00"/>
    <m/>
    <n v="82860"/>
    <m/>
    <m/>
    <m/>
    <s v="PUBLIC UTILITY"/>
    <n v="3"/>
    <m/>
    <n v="1122"/>
    <m/>
    <n v="9900"/>
    <n v="0"/>
    <n v="0"/>
    <m/>
    <m/>
    <n v="6281.36"/>
    <n v="0"/>
    <x v="3"/>
    <x v="5"/>
    <x v="0"/>
    <x v="0"/>
  </r>
  <r>
    <d v="2018-08-03T00:00:00"/>
    <n v="590893"/>
    <m/>
    <n v="64"/>
    <n v="900021"/>
    <s v="AUDITOR &amp; TREAS FEES"/>
    <s v="AUDITOR &amp; TREAS. FEES - PI"/>
    <n v="3"/>
    <n v="2510"/>
    <m/>
    <n v="845"/>
    <n v="9900"/>
    <n v="0"/>
    <n v="55"/>
    <n v="0"/>
    <n v="0"/>
    <n v="0"/>
    <n v="48.92"/>
    <x v="3"/>
    <x v="2"/>
    <x v="3"/>
    <x v="3"/>
  </r>
  <r>
    <d v="2018-08-07T00:00:00"/>
    <n v="590894"/>
    <m/>
    <n v="66"/>
    <n v="900021"/>
    <s v="AUDITOR &amp; TREAS FEES"/>
    <s v="AUDITOR &amp; TREAS. FEES - PI"/>
    <n v="3"/>
    <n v="2510"/>
    <m/>
    <n v="845"/>
    <n v="9900"/>
    <n v="0"/>
    <n v="55"/>
    <n v="0"/>
    <n v="0"/>
    <n v="0"/>
    <n v="3031.24"/>
    <x v="3"/>
    <x v="2"/>
    <x v="3"/>
    <x v="3"/>
  </r>
  <r>
    <d v="2018-08-17T00:00:00"/>
    <n v="590900"/>
    <m/>
    <n v="77"/>
    <n v="900021"/>
    <s v="AUDITOR &amp; TREAS FEES"/>
    <s v="AUDITOR &amp; TREAS. FEES - PI"/>
    <n v="3"/>
    <n v="2510"/>
    <m/>
    <n v="845"/>
    <n v="9900"/>
    <n v="0"/>
    <n v="55"/>
    <n v="0"/>
    <n v="0"/>
    <n v="0"/>
    <n v="58.14"/>
    <x v="3"/>
    <x v="2"/>
    <x v="3"/>
    <x v="3"/>
  </r>
  <r>
    <d v="2018-08-22T00:00:00"/>
    <n v="109736"/>
    <m/>
    <n v="1955180"/>
    <n v="18282"/>
    <s v="RUSH BUS CENTERS OF OHIO, INC"/>
    <s v="77 PASSENGER CONVENTIONAL"/>
    <n v="3"/>
    <n v="2850"/>
    <m/>
    <n v="660"/>
    <n v="9900"/>
    <n v="0"/>
    <n v="90"/>
    <n v="0"/>
    <n v="0"/>
    <n v="0"/>
    <n v="161950"/>
    <x v="3"/>
    <x v="2"/>
    <x v="7"/>
    <x v="7"/>
  </r>
  <r>
    <d v="2018-08-22T00:00:00"/>
    <n v="109736"/>
    <m/>
    <n v="1955180"/>
    <n v="18282"/>
    <s v="RUSH BUS CENTERS OF OHIO, INC"/>
    <s v="APPROVED BOE MEETING 08072018"/>
    <n v="3"/>
    <n v="2850"/>
    <m/>
    <n v="660"/>
    <n v="9900"/>
    <n v="0"/>
    <n v="90"/>
    <n v="0"/>
    <n v="0"/>
    <n v="0"/>
    <n v="0"/>
    <x v="3"/>
    <x v="2"/>
    <x v="7"/>
    <x v="7"/>
  </r>
  <r>
    <d v="2018-08-02T00:00:00"/>
    <n v="109578"/>
    <m/>
    <n v="1802245"/>
    <n v="11195"/>
    <s v="KINCAID'S IS MUSIC, INC"/>
    <s v="Misc Band Equipment:  See"/>
    <n v="3"/>
    <n v="4134"/>
    <m/>
    <n v="640"/>
    <n v="9900"/>
    <n v="0"/>
    <n v="2"/>
    <n v="0"/>
    <n v="0"/>
    <n v="0"/>
    <n v="122.55"/>
    <x v="3"/>
    <x v="2"/>
    <x v="2"/>
    <x v="2"/>
  </r>
  <r>
    <d v="2018-08-02T00:00:00"/>
    <n v="109578"/>
    <m/>
    <n v="1802245"/>
    <n v="11195"/>
    <s v="KINCAID'S IS MUSIC, INC"/>
    <s v="Misc Band Equipment:  See"/>
    <n v="3"/>
    <n v="4134"/>
    <m/>
    <n v="640"/>
    <n v="9900"/>
    <n v="0"/>
    <n v="2"/>
    <n v="0"/>
    <n v="0"/>
    <n v="0"/>
    <n v="32.29"/>
    <x v="3"/>
    <x v="2"/>
    <x v="2"/>
    <x v="2"/>
  </r>
  <r>
    <d v="2018-08-02T00:00:00"/>
    <n v="109578"/>
    <m/>
    <n v="1802245"/>
    <n v="11195"/>
    <s v="KINCAID'S IS MUSIC, INC"/>
    <s v="Shipping &amp; Handling"/>
    <n v="3"/>
    <n v="4134"/>
    <m/>
    <n v="640"/>
    <n v="9900"/>
    <n v="0"/>
    <n v="2"/>
    <n v="0"/>
    <n v="0"/>
    <n v="0"/>
    <n v="0"/>
    <x v="3"/>
    <x v="2"/>
    <x v="2"/>
    <x v="2"/>
  </r>
  <r>
    <d v="2018-09-14T00:00:00"/>
    <m/>
    <n v="83188"/>
    <m/>
    <m/>
    <m/>
    <s v="MFG Home Rollback"/>
    <n v="3"/>
    <m/>
    <n v="3131"/>
    <m/>
    <n v="9900"/>
    <n v="0"/>
    <n v="0"/>
    <m/>
    <m/>
    <n v="99.94"/>
    <n v="0"/>
    <x v="3"/>
    <x v="0"/>
    <x v="0"/>
    <x v="0"/>
  </r>
  <r>
    <d v="2018-09-27T00:00:00"/>
    <m/>
    <n v="83382"/>
    <m/>
    <m/>
    <m/>
    <s v="REA-PERMANENT IMP"/>
    <n v="3"/>
    <m/>
    <n v="5300"/>
    <m/>
    <n v="9900"/>
    <n v="0"/>
    <n v="0"/>
    <m/>
    <m/>
    <n v="3231.66"/>
    <n v="0"/>
    <x v="3"/>
    <x v="7"/>
    <x v="0"/>
    <x v="0"/>
  </r>
  <r>
    <d v="2018-10-09T00:00:00"/>
    <m/>
    <n v="100020"/>
    <m/>
    <m/>
    <m/>
    <s v="ROLLBACK - OCT 2018"/>
    <n v="3"/>
    <m/>
    <n v="3131"/>
    <m/>
    <n v="9900"/>
    <n v="0"/>
    <n v="0"/>
    <m/>
    <m/>
    <n v="23183.57"/>
    <n v="0"/>
    <x v="3"/>
    <x v="0"/>
    <x v="0"/>
    <x v="0"/>
  </r>
  <r>
    <d v="2018-11-30T00:00:00"/>
    <m/>
    <n v="100484"/>
    <m/>
    <m/>
    <m/>
    <s v="Real Property Rollback 2nd"/>
    <n v="3"/>
    <m/>
    <n v="3131"/>
    <m/>
    <n v="9900"/>
    <n v="0"/>
    <n v="0"/>
    <m/>
    <m/>
    <n v="558.29999999999995"/>
    <n v="0"/>
    <x v="3"/>
    <x v="0"/>
    <x v="0"/>
    <x v="0"/>
  </r>
  <r>
    <d v="2018-10-02T00:00:00"/>
    <m/>
    <n v="100093"/>
    <m/>
    <m/>
    <m/>
    <s v="MH HOMESTEAD CLARK"/>
    <n v="3"/>
    <m/>
    <n v="3132"/>
    <m/>
    <n v="9900"/>
    <n v="0"/>
    <n v="0"/>
    <m/>
    <m/>
    <n v="103.42"/>
    <n v="0"/>
    <x v="3"/>
    <x v="1"/>
    <x v="0"/>
    <x v="0"/>
  </r>
  <r>
    <d v="2018-10-09T00:00:00"/>
    <m/>
    <n v="100020"/>
    <m/>
    <m/>
    <m/>
    <s v="HOMESTEAD - OCT 2018"/>
    <n v="3"/>
    <m/>
    <n v="3132"/>
    <m/>
    <n v="9900"/>
    <n v="0"/>
    <n v="0"/>
    <m/>
    <m/>
    <n v="8974.7000000000007"/>
    <n v="0"/>
    <x v="3"/>
    <x v="1"/>
    <x v="0"/>
    <x v="0"/>
  </r>
  <r>
    <d v="2018-11-05T00:00:00"/>
    <m/>
    <n v="100306"/>
    <m/>
    <m/>
    <m/>
    <s v="EPA School Bus Rebate Program"/>
    <n v="3"/>
    <m/>
    <n v="4210"/>
    <m/>
    <n v="9900"/>
    <n v="0"/>
    <n v="0"/>
    <m/>
    <m/>
    <n v="20000"/>
    <n v="0"/>
    <x v="3"/>
    <x v="8"/>
    <x v="0"/>
    <x v="0"/>
  </r>
  <r>
    <d v="2018-11-08T00:00:00"/>
    <n v="110457"/>
    <m/>
    <n v="1901141"/>
    <n v="20674"/>
    <s v="LONE STAR PERCUSSION LLC"/>
    <s v="ROLAND MODEL# A-800PRO-R"/>
    <n v="3"/>
    <n v="1130"/>
    <m/>
    <n v="640"/>
    <n v="9900"/>
    <n v="0"/>
    <n v="1"/>
    <n v="0"/>
    <n v="0"/>
    <n v="0"/>
    <n v="370.99"/>
    <x v="3"/>
    <x v="2"/>
    <x v="6"/>
    <x v="2"/>
  </r>
  <r>
    <d v="2018-11-27T00:00:00"/>
    <n v="110583"/>
    <m/>
    <n v="1901141"/>
    <n v="20674"/>
    <s v="LONE STAR PERCUSSION LLC"/>
    <s v="MAJESTIC MODEL# M1543P 4.3"/>
    <n v="3"/>
    <n v="1130"/>
    <m/>
    <n v="640"/>
    <n v="9900"/>
    <n v="0"/>
    <n v="1"/>
    <n v="0"/>
    <n v="0"/>
    <n v="0"/>
    <n v="3901.5"/>
    <x v="3"/>
    <x v="2"/>
    <x v="6"/>
    <x v="2"/>
  </r>
  <r>
    <d v="2018-11-27T00:00:00"/>
    <n v="110583"/>
    <m/>
    <n v="1901141"/>
    <n v="20674"/>
    <s v="LONE STAR PERCUSSION LLC"/>
    <s v="MAJESTIC MODEL# V1530S 3"/>
    <n v="3"/>
    <n v="1130"/>
    <m/>
    <n v="640"/>
    <n v="9900"/>
    <n v="0"/>
    <n v="1"/>
    <n v="0"/>
    <n v="0"/>
    <n v="0"/>
    <n v="3468"/>
    <x v="3"/>
    <x v="2"/>
    <x v="6"/>
    <x v="2"/>
  </r>
  <r>
    <d v="2018-12-20T00:00:00"/>
    <n v="110777"/>
    <m/>
    <n v="1901141"/>
    <n v="20674"/>
    <s v="LONE STAR PERCUSSION LLC"/>
    <s v="MAJESTIC MODEL# YG1210S100 2.5"/>
    <n v="3"/>
    <n v="1130"/>
    <m/>
    <n v="640"/>
    <n v="9900"/>
    <n v="0"/>
    <n v="1"/>
    <n v="0"/>
    <n v="0"/>
    <n v="0"/>
    <n v="1244.4000000000001"/>
    <x v="3"/>
    <x v="2"/>
    <x v="6"/>
    <x v="2"/>
  </r>
  <r>
    <d v="2018-11-19T00:00:00"/>
    <n v="110521"/>
    <m/>
    <n v="1902111"/>
    <n v="11195"/>
    <s v="KINCAID'S IS MUSIC, INC"/>
    <s v="SKU# A0477 18&quot; Z-MAC PAIR"/>
    <n v="3"/>
    <n v="1130"/>
    <m/>
    <n v="640"/>
    <n v="9900"/>
    <n v="0"/>
    <n v="2"/>
    <n v="0"/>
    <n v="0"/>
    <n v="0"/>
    <n v="519.95000000000005"/>
    <x v="3"/>
    <x v="2"/>
    <x v="6"/>
    <x v="2"/>
  </r>
  <r>
    <d v="2018-10-17T00:00:00"/>
    <n v="110257"/>
    <m/>
    <n v="1955143"/>
    <n v="4459"/>
    <s v="JOHN DEERE COMPANY"/>
    <s v="JOHN DEERE Z915E COMMERCIAL"/>
    <n v="3"/>
    <n v="2840"/>
    <m/>
    <n v="640"/>
    <n v="9900"/>
    <n v="0"/>
    <n v="90"/>
    <n v="0"/>
    <n v="0"/>
    <n v="0"/>
    <n v="6718.36"/>
    <x v="3"/>
    <x v="2"/>
    <x v="7"/>
    <x v="2"/>
  </r>
  <r>
    <d v="2018-10-17T00:00:00"/>
    <n v="110257"/>
    <m/>
    <n v="1955143"/>
    <n v="4459"/>
    <s v="JOHN DEERE COMPANY"/>
    <m/>
    <n v="3"/>
    <n v="2840"/>
    <m/>
    <n v="640"/>
    <n v="9900"/>
    <n v="0"/>
    <n v="90"/>
    <n v="0"/>
    <n v="0"/>
    <n v="0"/>
    <n v="6718.36"/>
    <x v="3"/>
    <x v="2"/>
    <x v="7"/>
    <x v="2"/>
  </r>
  <r>
    <d v="2018-10-17T00:00:00"/>
    <n v="110257"/>
    <m/>
    <n v="1955143"/>
    <n v="4459"/>
    <s v="JOHN DEERE COMPANY"/>
    <m/>
    <n v="3"/>
    <n v="2840"/>
    <m/>
    <n v="640"/>
    <n v="9900"/>
    <n v="0"/>
    <n v="90"/>
    <n v="0"/>
    <n v="0"/>
    <n v="0"/>
    <n v="6718.36"/>
    <x v="3"/>
    <x v="2"/>
    <x v="7"/>
    <x v="2"/>
  </r>
  <r>
    <d v="2018-10-17T00:00:00"/>
    <n v="110257"/>
    <m/>
    <n v="1955143"/>
    <n v="4459"/>
    <s v="JOHN DEERE COMPANY"/>
    <m/>
    <n v="3"/>
    <n v="2840"/>
    <m/>
    <n v="640"/>
    <n v="9900"/>
    <n v="0"/>
    <n v="90"/>
    <n v="0"/>
    <n v="0"/>
    <n v="0"/>
    <n v="6718.36"/>
    <x v="3"/>
    <x v="2"/>
    <x v="7"/>
    <x v="2"/>
  </r>
  <r>
    <d v="2018-10-17T00:00:00"/>
    <n v="110257"/>
    <m/>
    <n v="1955143"/>
    <n v="4459"/>
    <s v="JOHN DEERE COMPANY"/>
    <m/>
    <n v="3"/>
    <n v="2840"/>
    <m/>
    <n v="640"/>
    <n v="9900"/>
    <n v="0"/>
    <n v="90"/>
    <n v="0"/>
    <n v="0"/>
    <n v="0"/>
    <n v="6718.36"/>
    <x v="3"/>
    <x v="2"/>
    <x v="7"/>
    <x v="2"/>
  </r>
  <r>
    <d v="2018-10-17T00:00:00"/>
    <n v="110257"/>
    <m/>
    <n v="1955143"/>
    <n v="4459"/>
    <s v="JOHN DEERE COMPANY"/>
    <s v="TRADE IN JOHN DEERE Z915B"/>
    <n v="3"/>
    <n v="2840"/>
    <m/>
    <n v="640"/>
    <n v="9900"/>
    <n v="0"/>
    <n v="90"/>
    <n v="0"/>
    <n v="0"/>
    <n v="0"/>
    <n v="-5750"/>
    <x v="3"/>
    <x v="2"/>
    <x v="7"/>
    <x v="2"/>
  </r>
  <r>
    <d v="2018-10-17T00:00:00"/>
    <n v="110257"/>
    <m/>
    <n v="1955143"/>
    <n v="4459"/>
    <s v="JOHN DEERE COMPANY"/>
    <m/>
    <n v="3"/>
    <n v="2840"/>
    <m/>
    <n v="640"/>
    <n v="9900"/>
    <n v="0"/>
    <n v="90"/>
    <n v="0"/>
    <n v="0"/>
    <n v="0"/>
    <n v="-5750"/>
    <x v="3"/>
    <x v="2"/>
    <x v="7"/>
    <x v="2"/>
  </r>
  <r>
    <d v="2018-10-17T00:00:00"/>
    <n v="110257"/>
    <m/>
    <n v="1955143"/>
    <n v="4459"/>
    <s v="JOHN DEERE COMPANY"/>
    <m/>
    <n v="3"/>
    <n v="2840"/>
    <m/>
    <n v="640"/>
    <n v="9900"/>
    <n v="0"/>
    <n v="90"/>
    <n v="0"/>
    <n v="0"/>
    <n v="0"/>
    <n v="-5750"/>
    <x v="3"/>
    <x v="2"/>
    <x v="7"/>
    <x v="2"/>
  </r>
  <r>
    <d v="2018-10-17T00:00:00"/>
    <n v="110257"/>
    <m/>
    <n v="1955143"/>
    <n v="4459"/>
    <s v="JOHN DEERE COMPANY"/>
    <m/>
    <n v="3"/>
    <n v="2840"/>
    <m/>
    <n v="640"/>
    <n v="9900"/>
    <n v="0"/>
    <n v="90"/>
    <n v="0"/>
    <n v="0"/>
    <n v="0"/>
    <n v="-5750"/>
    <x v="3"/>
    <x v="2"/>
    <x v="7"/>
    <x v="2"/>
  </r>
  <r>
    <d v="2018-10-17T00:00:00"/>
    <n v="110257"/>
    <m/>
    <n v="1955143"/>
    <n v="4459"/>
    <s v="JOHN DEERE COMPANY"/>
    <m/>
    <n v="3"/>
    <n v="2840"/>
    <m/>
    <n v="640"/>
    <n v="9900"/>
    <n v="0"/>
    <n v="90"/>
    <n v="0"/>
    <n v="0"/>
    <n v="0"/>
    <n v="-5750"/>
    <x v="3"/>
    <x v="2"/>
    <x v="7"/>
    <x v="2"/>
  </r>
  <r>
    <d v="2018-10-05T00:00:00"/>
    <n v="110106"/>
    <m/>
    <n v="190182"/>
    <n v="11195"/>
    <s v="KINCAID'S IS MUSIC, INC"/>
    <s v="Instruments see attached list"/>
    <n v="3"/>
    <n v="4134"/>
    <m/>
    <n v="640"/>
    <n v="9900"/>
    <n v="0"/>
    <n v="1"/>
    <n v="0"/>
    <n v="0"/>
    <n v="0"/>
    <n v="6285.06"/>
    <x v="3"/>
    <x v="2"/>
    <x v="2"/>
    <x v="2"/>
  </r>
  <r>
    <d v="2018-10-15T00:00:00"/>
    <n v="110229"/>
    <m/>
    <n v="1955175"/>
    <n v="20674"/>
    <s v="LONE STAR PERCUSSION LLC"/>
    <s v="Carts and Stands - See"/>
    <n v="3"/>
    <n v="4134"/>
    <m/>
    <n v="640"/>
    <n v="9900"/>
    <n v="0"/>
    <n v="1"/>
    <n v="0"/>
    <n v="0"/>
    <n v="0"/>
    <n v="370.34"/>
    <x v="3"/>
    <x v="2"/>
    <x v="2"/>
    <x v="2"/>
  </r>
  <r>
    <d v="2018-12-14T00:00:00"/>
    <n v="110679"/>
    <m/>
    <n v="1955175"/>
    <n v="20674"/>
    <s v="LONE STAR PERCUSSION LLC"/>
    <s v="Carts and Stands - See"/>
    <n v="3"/>
    <n v="4134"/>
    <m/>
    <n v="640"/>
    <n v="9900"/>
    <n v="0"/>
    <n v="1"/>
    <n v="0"/>
    <n v="0"/>
    <n v="0"/>
    <n v="1338"/>
    <x v="3"/>
    <x v="2"/>
    <x v="2"/>
    <x v="2"/>
  </r>
  <r>
    <d v="2019-01-30T00:00:00"/>
    <m/>
    <n v="100914"/>
    <m/>
    <m/>
    <m/>
    <s v="TAX ADVANCE FEB 2019"/>
    <n v="3"/>
    <m/>
    <n v="1111"/>
    <m/>
    <n v="9900"/>
    <n v="0"/>
    <n v="0"/>
    <m/>
    <m/>
    <n v="18900"/>
    <n v="0"/>
    <x v="3"/>
    <x v="3"/>
    <x v="0"/>
    <x v="0"/>
  </r>
  <r>
    <d v="2019-01-18T00:00:00"/>
    <n v="110960"/>
    <m/>
    <n v="1902111"/>
    <n v="11195"/>
    <s v="KINCAID'S IS MUSIC, INC"/>
    <s v="SKU# 2350W SOUSAPHONE"/>
    <n v="3"/>
    <n v="1130"/>
    <m/>
    <n v="640"/>
    <n v="9900"/>
    <n v="0"/>
    <n v="2"/>
    <n v="0"/>
    <n v="0"/>
    <n v="0"/>
    <n v="6399"/>
    <x v="3"/>
    <x v="2"/>
    <x v="6"/>
    <x v="2"/>
  </r>
  <r>
    <d v="2019-01-18T00:00:00"/>
    <n v="110963"/>
    <m/>
    <n v="1955175"/>
    <n v="20674"/>
    <s v="LONE STAR PERCUSSION LLC"/>
    <s v="Carts and Stands - See"/>
    <n v="3"/>
    <n v="4134"/>
    <m/>
    <n v="640"/>
    <n v="9900"/>
    <n v="0"/>
    <n v="1"/>
    <n v="0"/>
    <n v="0"/>
    <n v="0"/>
    <n v="2317.5"/>
    <x v="3"/>
    <x v="2"/>
    <x v="2"/>
    <x v="2"/>
  </r>
  <r>
    <d v="2019-02-07T00:00:00"/>
    <m/>
    <n v="100964"/>
    <m/>
    <m/>
    <m/>
    <s v="TAX ADVANCE FEB 2019"/>
    <n v="3"/>
    <m/>
    <n v="1111"/>
    <m/>
    <n v="9900"/>
    <n v="0"/>
    <n v="0"/>
    <m/>
    <m/>
    <n v="82400"/>
    <n v="0"/>
    <x v="3"/>
    <x v="3"/>
    <x v="0"/>
    <x v="0"/>
  </r>
  <r>
    <d v="2019-02-14T00:00:00"/>
    <m/>
    <n v="101013"/>
    <m/>
    <m/>
    <m/>
    <s v="TAX ADVANCE FEB 2019"/>
    <n v="3"/>
    <m/>
    <n v="1111"/>
    <m/>
    <n v="9900"/>
    <n v="0"/>
    <n v="0"/>
    <m/>
    <m/>
    <n v="47100"/>
    <n v="0"/>
    <x v="3"/>
    <x v="3"/>
    <x v="0"/>
    <x v="0"/>
  </r>
  <r>
    <d v="2019-03-11T00:00:00"/>
    <m/>
    <n v="101201"/>
    <m/>
    <m/>
    <m/>
    <s v="REAL ESTATE TAX SETTLEMENT"/>
    <n v="3"/>
    <m/>
    <n v="1111"/>
    <m/>
    <n v="9900"/>
    <n v="0"/>
    <n v="0"/>
    <m/>
    <m/>
    <n v="61998.28"/>
    <n v="0"/>
    <x v="3"/>
    <x v="3"/>
    <x v="0"/>
    <x v="0"/>
  </r>
  <r>
    <d v="2019-03-12T00:00:00"/>
    <m/>
    <n v="101203"/>
    <m/>
    <m/>
    <m/>
    <s v="REAL ESTATE TAX SETTLEMENT"/>
    <n v="3"/>
    <m/>
    <n v="1111"/>
    <m/>
    <n v="9900"/>
    <n v="0"/>
    <n v="0"/>
    <m/>
    <m/>
    <n v="2106.21"/>
    <n v="0"/>
    <x v="3"/>
    <x v="3"/>
    <x v="0"/>
    <x v="0"/>
  </r>
  <r>
    <d v="2019-03-18T00:00:00"/>
    <m/>
    <n v="101254"/>
    <m/>
    <m/>
    <m/>
    <s v="MOBILE HOME RE TAX SETTLEMENT"/>
    <n v="3"/>
    <m/>
    <n v="1111"/>
    <m/>
    <n v="9900"/>
    <n v="0"/>
    <n v="0"/>
    <m/>
    <m/>
    <n v="380.41"/>
    <n v="0"/>
    <x v="3"/>
    <x v="3"/>
    <x v="0"/>
    <x v="0"/>
  </r>
  <r>
    <d v="2019-03-22T00:00:00"/>
    <m/>
    <n v="101328"/>
    <m/>
    <m/>
    <m/>
    <s v="MOBILE HOME RE TAX SETTLEMENT"/>
    <n v="3"/>
    <m/>
    <n v="1111"/>
    <m/>
    <n v="9900"/>
    <n v="0"/>
    <n v="0"/>
    <m/>
    <m/>
    <n v="2.4500000000000002"/>
    <n v="0"/>
    <x v="3"/>
    <x v="3"/>
    <x v="0"/>
    <x v="0"/>
  </r>
  <r>
    <d v="2019-03-11T00:00:00"/>
    <m/>
    <n v="101201"/>
    <m/>
    <m/>
    <m/>
    <s v="PUBLIC UTILITY"/>
    <n v="3"/>
    <m/>
    <n v="1122"/>
    <m/>
    <n v="9900"/>
    <n v="0"/>
    <n v="0"/>
    <m/>
    <m/>
    <n v="7501.82"/>
    <n v="0"/>
    <x v="3"/>
    <x v="5"/>
    <x v="0"/>
    <x v="0"/>
  </r>
  <r>
    <d v="2019-03-21T00:00:00"/>
    <m/>
    <n v="101287"/>
    <m/>
    <m/>
    <m/>
    <s v="Real Property Rollback"/>
    <n v="3"/>
    <m/>
    <n v="3131"/>
    <m/>
    <n v="9900"/>
    <n v="0"/>
    <n v="0"/>
    <m/>
    <m/>
    <n v="295.66000000000003"/>
    <n v="0"/>
    <x v="3"/>
    <x v="0"/>
    <x v="0"/>
    <x v="0"/>
  </r>
  <r>
    <d v="2019-03-07T00:00:00"/>
    <n v="111304"/>
    <m/>
    <n v="1901141"/>
    <n v="20674"/>
    <s v="LONE STAR PERCUSSION LLC"/>
    <s v="MAJESTIC MODEL# X1535P 3.5"/>
    <n v="3"/>
    <n v="1130"/>
    <m/>
    <n v="640"/>
    <n v="9900"/>
    <n v="0"/>
    <n v="1"/>
    <n v="0"/>
    <n v="0"/>
    <n v="0"/>
    <n v="2193"/>
    <x v="3"/>
    <x v="2"/>
    <x v="6"/>
    <x v="2"/>
  </r>
  <r>
    <d v="2019-03-13T00:00:00"/>
    <n v="111375"/>
    <m/>
    <n v="1902111"/>
    <n v="11195"/>
    <s v="KINCAID'S IS MUSIC, INC"/>
    <s v="REPAIRS"/>
    <n v="3"/>
    <n v="1130"/>
    <m/>
    <n v="640"/>
    <n v="9900"/>
    <n v="0"/>
    <n v="2"/>
    <n v="0"/>
    <n v="0"/>
    <n v="0"/>
    <n v="44.99"/>
    <x v="3"/>
    <x v="2"/>
    <x v="6"/>
    <x v="2"/>
  </r>
  <r>
    <d v="2019-03-21T00:00:00"/>
    <n v="111416"/>
    <m/>
    <n v="1902111"/>
    <n v="11195"/>
    <s v="KINCAID'S IS MUSIC, INC"/>
    <s v="REPAIRS"/>
    <n v="3"/>
    <n v="1130"/>
    <m/>
    <n v="640"/>
    <n v="9900"/>
    <n v="0"/>
    <n v="2"/>
    <n v="0"/>
    <n v="0"/>
    <n v="0"/>
    <n v="45"/>
    <x v="3"/>
    <x v="2"/>
    <x v="6"/>
    <x v="2"/>
  </r>
  <r>
    <d v="2019-03-11T00:00:00"/>
    <m/>
    <n v="101202"/>
    <m/>
    <m/>
    <m/>
    <s v="CORRECTION TO FEES"/>
    <n v="3"/>
    <n v="2510"/>
    <m/>
    <n v="845"/>
    <n v="9900"/>
    <n v="0"/>
    <n v="55"/>
    <n v="0"/>
    <n v="0"/>
    <n v="0"/>
    <n v="0.3"/>
    <x v="3"/>
    <x v="2"/>
    <x v="3"/>
    <x v="3"/>
  </r>
  <r>
    <d v="2019-03-11T00:00:00"/>
    <n v="591018"/>
    <m/>
    <n v="243"/>
    <n v="900021"/>
    <s v="AUDITOR &amp; TREAS FEES"/>
    <s v="AUDITOR &amp; TREAS. FEES - PI"/>
    <n v="3"/>
    <n v="2510"/>
    <m/>
    <n v="845"/>
    <n v="9900"/>
    <n v="0"/>
    <n v="55"/>
    <n v="0"/>
    <n v="0"/>
    <n v="0"/>
    <n v="3736.67"/>
    <x v="3"/>
    <x v="2"/>
    <x v="3"/>
    <x v="3"/>
  </r>
  <r>
    <d v="2019-03-12T00:00:00"/>
    <n v="591020"/>
    <m/>
    <n v="245"/>
    <n v="900021"/>
    <s v="AUDITOR &amp; TREAS FEES"/>
    <s v="AUDITOR &amp; TREASURER"/>
    <n v="3"/>
    <n v="2510"/>
    <m/>
    <n v="845"/>
    <n v="9900"/>
    <n v="0"/>
    <n v="55"/>
    <n v="0"/>
    <n v="0"/>
    <n v="0"/>
    <n v="48"/>
    <x v="3"/>
    <x v="2"/>
    <x v="3"/>
    <x v="3"/>
  </r>
  <r>
    <d v="2019-03-18T00:00:00"/>
    <n v="591023"/>
    <m/>
    <n v="246"/>
    <n v="900021"/>
    <s v="AUDITOR &amp; TREAS FEES"/>
    <s v="AUDITOR &amp; TREASURER FEES"/>
    <n v="3"/>
    <n v="2510"/>
    <m/>
    <n v="845"/>
    <n v="9900"/>
    <n v="0"/>
    <n v="55"/>
    <n v="0"/>
    <n v="0"/>
    <n v="0"/>
    <n v="51.46"/>
    <x v="3"/>
    <x v="2"/>
    <x v="3"/>
    <x v="3"/>
  </r>
  <r>
    <d v="2019-03-13T00:00:00"/>
    <n v="111351"/>
    <m/>
    <n v="1955557"/>
    <n v="11195"/>
    <s v="KINCAID'S IS MUSIC, INC"/>
    <s v="Jupiter Marching Tuba with"/>
    <n v="3"/>
    <n v="4134"/>
    <m/>
    <n v="640"/>
    <n v="9900"/>
    <n v="0"/>
    <n v="1"/>
    <n v="0"/>
    <n v="0"/>
    <n v="0"/>
    <n v="5669"/>
    <x v="3"/>
    <x v="2"/>
    <x v="2"/>
    <x v="2"/>
  </r>
  <r>
    <d v="2019-04-05T00:00:00"/>
    <m/>
    <n v="101390"/>
    <m/>
    <m/>
    <m/>
    <s v="ROLLBACK - ROLLBACK - March 19"/>
    <n v="3"/>
    <m/>
    <n v="3131"/>
    <m/>
    <n v="9900"/>
    <n v="0"/>
    <n v="0"/>
    <m/>
    <m/>
    <n v="23420.639999999999"/>
    <n v="0"/>
    <x v="3"/>
    <x v="0"/>
    <x v="0"/>
    <x v="0"/>
  </r>
  <r>
    <d v="2019-04-05T00:00:00"/>
    <m/>
    <n v="101390"/>
    <m/>
    <m/>
    <m/>
    <s v="HOMESTEAD - OCT 2018"/>
    <n v="3"/>
    <m/>
    <n v="3132"/>
    <m/>
    <n v="9900"/>
    <n v="0"/>
    <n v="0"/>
    <m/>
    <m/>
    <n v="8825.41"/>
    <n v="0"/>
    <x v="3"/>
    <x v="1"/>
    <x v="0"/>
    <x v="0"/>
  </r>
  <r>
    <d v="2019-04-18T00:00:00"/>
    <n v="111629"/>
    <m/>
    <n v="1902111"/>
    <n v="11195"/>
    <s v="KINCAID'S IS MUSIC, INC"/>
    <s v="REPAIRS"/>
    <n v="3"/>
    <n v="1130"/>
    <m/>
    <n v="640"/>
    <n v="9900"/>
    <n v="0"/>
    <n v="2"/>
    <n v="0"/>
    <n v="0"/>
    <n v="0"/>
    <n v="50"/>
    <x v="3"/>
    <x v="2"/>
    <x v="6"/>
    <x v="2"/>
  </r>
  <r>
    <d v="2019-04-30T00:00:00"/>
    <n v="111679"/>
    <m/>
    <n v="1902111"/>
    <n v="11195"/>
    <s v="KINCAID'S IS MUSIC, INC"/>
    <s v="REPAIRS"/>
    <n v="3"/>
    <n v="1130"/>
    <m/>
    <n v="640"/>
    <n v="9900"/>
    <n v="0"/>
    <n v="2"/>
    <n v="0"/>
    <n v="0"/>
    <n v="0"/>
    <n v="20"/>
    <x v="3"/>
    <x v="2"/>
    <x v="6"/>
    <x v="2"/>
  </r>
  <r>
    <d v="2019-05-07T00:00:00"/>
    <n v="111763"/>
    <m/>
    <n v="1902111"/>
    <n v="11195"/>
    <s v="KINCAID'S IS MUSIC, INC"/>
    <s v="REPAIRS"/>
    <n v="3"/>
    <n v="1130"/>
    <m/>
    <n v="640"/>
    <n v="9900"/>
    <n v="0"/>
    <n v="2"/>
    <n v="0"/>
    <n v="0"/>
    <n v="0"/>
    <n v="90"/>
    <x v="3"/>
    <x v="2"/>
    <x v="6"/>
    <x v="2"/>
  </r>
  <r>
    <d v="2019-05-22T00:00:00"/>
    <n v="111942"/>
    <m/>
    <n v="1902111"/>
    <n v="11195"/>
    <s v="KINCAID'S IS MUSIC, INC"/>
    <s v="REPAIRS"/>
    <n v="3"/>
    <n v="1130"/>
    <m/>
    <n v="640"/>
    <n v="9900"/>
    <n v="0"/>
    <n v="2"/>
    <n v="0"/>
    <n v="0"/>
    <n v="0"/>
    <n v="95.02"/>
    <x v="3"/>
    <x v="2"/>
    <x v="6"/>
    <x v="2"/>
  </r>
  <r>
    <d v="2019-05-22T00:00:00"/>
    <n v="111942"/>
    <m/>
    <n v="1902111"/>
    <n v="11195"/>
    <s v="KINCAID'S IS MUSIC, INC"/>
    <s v="PRE-WONED YAMAHA SOUSAPHONES"/>
    <n v="3"/>
    <n v="1130"/>
    <m/>
    <n v="640"/>
    <n v="9900"/>
    <n v="0"/>
    <n v="2"/>
    <n v="0"/>
    <n v="0"/>
    <n v="0"/>
    <n v="1581.04"/>
    <x v="3"/>
    <x v="2"/>
    <x v="6"/>
    <x v="2"/>
  </r>
  <r>
    <d v="2019-06-05T00:00:00"/>
    <n v="112028"/>
    <m/>
    <n v="1902111"/>
    <n v="11195"/>
    <s v="KINCAID'S IS MUSIC, INC"/>
    <s v="REPAIRS"/>
    <n v="3"/>
    <n v="1130"/>
    <m/>
    <n v="640"/>
    <n v="9900"/>
    <n v="0"/>
    <n v="2"/>
    <n v="0"/>
    <n v="0"/>
    <n v="0"/>
    <n v="1155"/>
    <x v="3"/>
    <x v="2"/>
    <x v="6"/>
    <x v="2"/>
  </r>
  <r>
    <d v="2019-07-02T00:00:00"/>
    <m/>
    <n v="101877"/>
    <m/>
    <m/>
    <m/>
    <s v="TAX ADVANCE JUNE 2019"/>
    <n v="3"/>
    <m/>
    <n v="1111"/>
    <m/>
    <n v="9900"/>
    <n v="0"/>
    <n v="0"/>
    <m/>
    <m/>
    <n v="32600"/>
    <n v="0"/>
    <x v="4"/>
    <x v="3"/>
    <x v="0"/>
    <x v="0"/>
  </r>
  <r>
    <d v="2019-07-02T00:00:00"/>
    <m/>
    <n v="101878"/>
    <m/>
    <m/>
    <m/>
    <s v="TAX ADVANCE JUNE 2019"/>
    <n v="3"/>
    <m/>
    <n v="1111"/>
    <m/>
    <n v="9900"/>
    <n v="0"/>
    <n v="0"/>
    <m/>
    <m/>
    <n v="53200"/>
    <n v="0"/>
    <x v="4"/>
    <x v="3"/>
    <x v="0"/>
    <x v="0"/>
  </r>
  <r>
    <d v="2019-07-11T00:00:00"/>
    <m/>
    <n v="101887"/>
    <m/>
    <m/>
    <m/>
    <s v="TAX ADVANCE JUNE 2019"/>
    <n v="3"/>
    <m/>
    <n v="1111"/>
    <m/>
    <n v="9900"/>
    <n v="0"/>
    <n v="0"/>
    <m/>
    <m/>
    <n v="28900"/>
    <n v="0"/>
    <x v="4"/>
    <x v="3"/>
    <x v="0"/>
    <x v="0"/>
  </r>
  <r>
    <d v="2019-07-29T00:00:00"/>
    <m/>
    <n v="101901"/>
    <m/>
    <m/>
    <m/>
    <s v="REAL ESTATE TAX SETTLEMENT"/>
    <n v="3"/>
    <m/>
    <n v="1111"/>
    <m/>
    <n v="9900"/>
    <n v="0"/>
    <n v="0"/>
    <m/>
    <m/>
    <n v="1805.8"/>
    <n v="0"/>
    <x v="4"/>
    <x v="3"/>
    <x v="0"/>
    <x v="0"/>
  </r>
  <r>
    <d v="2019-07-29T00:00:00"/>
    <n v="591109"/>
    <m/>
    <n v="391"/>
    <n v="900021"/>
    <s v="AUDITOR &amp; TREAS FEES"/>
    <s v="AUDITOR &amp; TREASURER"/>
    <n v="3"/>
    <n v="2510"/>
    <m/>
    <n v="845"/>
    <n v="9900"/>
    <n v="0"/>
    <n v="55"/>
    <n v="0"/>
    <n v="0"/>
    <n v="0"/>
    <n v="45.51"/>
    <x v="4"/>
    <x v="2"/>
    <x v="3"/>
    <x v="3"/>
  </r>
  <r>
    <d v="2019-08-09T00:00:00"/>
    <m/>
    <n v="101932"/>
    <m/>
    <m/>
    <m/>
    <s v="REAL ESTATE TAX SETTLEMENT"/>
    <n v="3"/>
    <m/>
    <n v="1111"/>
    <m/>
    <n v="9900"/>
    <n v="0"/>
    <n v="0"/>
    <m/>
    <m/>
    <n v="62520.85"/>
    <n v="0"/>
    <x v="4"/>
    <x v="3"/>
    <x v="0"/>
    <x v="0"/>
  </r>
  <r>
    <d v="2019-08-21T00:00:00"/>
    <m/>
    <n v="101958"/>
    <m/>
    <m/>
    <m/>
    <s v="MOBILE HOME RE TAX SETTLEMENT"/>
    <n v="3"/>
    <m/>
    <n v="1111"/>
    <m/>
    <n v="9900"/>
    <n v="0"/>
    <n v="0"/>
    <m/>
    <m/>
    <n v="234.15"/>
    <n v="0"/>
    <x v="4"/>
    <x v="3"/>
    <x v="0"/>
    <x v="0"/>
  </r>
  <r>
    <d v="2019-08-09T00:00:00"/>
    <m/>
    <n v="101932"/>
    <m/>
    <m/>
    <m/>
    <s v="PUBLIC UTILITY"/>
    <n v="3"/>
    <m/>
    <n v="1122"/>
    <m/>
    <n v="9900"/>
    <n v="0"/>
    <n v="0"/>
    <m/>
    <m/>
    <n v="7501.82"/>
    <n v="0"/>
    <x v="4"/>
    <x v="5"/>
    <x v="0"/>
    <x v="0"/>
  </r>
  <r>
    <d v="2019-08-22T00:00:00"/>
    <m/>
    <n v="101972"/>
    <m/>
    <m/>
    <m/>
    <s v="Real Property Rollback"/>
    <n v="3"/>
    <m/>
    <n v="3131"/>
    <m/>
    <n v="9900"/>
    <n v="0"/>
    <n v="0"/>
    <m/>
    <m/>
    <n v="296.52"/>
    <n v="0"/>
    <x v="4"/>
    <x v="0"/>
    <x v="0"/>
    <x v="0"/>
  </r>
  <r>
    <d v="2019-08-01T00:00:00"/>
    <n v="112355"/>
    <m/>
    <n v="1956091"/>
    <n v="20209"/>
    <s v="SOS TECHNOLOGIES"/>
    <s v="DEFIBRILLATORS W/WARRANTY,READ"/>
    <n v="3"/>
    <n v="1110"/>
    <m/>
    <n v="640"/>
    <n v="9900"/>
    <n v="0"/>
    <n v="3"/>
    <n v="0"/>
    <n v="0"/>
    <n v="0"/>
    <n v="1221.78"/>
    <x v="4"/>
    <x v="2"/>
    <x v="6"/>
    <x v="2"/>
  </r>
  <r>
    <d v="2019-08-01T00:00:00"/>
    <n v="112355"/>
    <m/>
    <n v="1956091"/>
    <n v="20209"/>
    <s v="SOS TECHNOLOGIES"/>
    <s v="DEFIBRILLATORS W/WARRANTY,READ"/>
    <n v="3"/>
    <n v="1110"/>
    <m/>
    <n v="640"/>
    <n v="9900"/>
    <n v="0"/>
    <n v="4"/>
    <n v="0"/>
    <n v="0"/>
    <n v="0"/>
    <n v="1221.78"/>
    <x v="4"/>
    <x v="2"/>
    <x v="6"/>
    <x v="2"/>
  </r>
  <r>
    <d v="2019-08-01T00:00:00"/>
    <n v="112355"/>
    <m/>
    <n v="1956091"/>
    <n v="20209"/>
    <s v="SOS TECHNOLOGIES"/>
    <s v="DEFIBRILLATORS W/WARRANTY,READ"/>
    <n v="3"/>
    <n v="1110"/>
    <m/>
    <n v="640"/>
    <n v="9900"/>
    <n v="0"/>
    <n v="8"/>
    <n v="0"/>
    <n v="0"/>
    <n v="0"/>
    <n v="1221.78"/>
    <x v="4"/>
    <x v="2"/>
    <x v="6"/>
    <x v="2"/>
  </r>
  <r>
    <d v="2019-08-15T00:00:00"/>
    <n v="112474"/>
    <m/>
    <n v="1956083"/>
    <n v="20216"/>
    <s v="SOLICH PIANO AND MUSIC"/>
    <s v="-Yamaha GC@ PE"/>
    <n v="3"/>
    <n v="1120"/>
    <m/>
    <n v="521"/>
    <n v="9900"/>
    <n v="0"/>
    <n v="10"/>
    <n v="0"/>
    <n v="0"/>
    <n v="0"/>
    <n v="10000"/>
    <x v="4"/>
    <x v="2"/>
    <x v="6"/>
    <x v="5"/>
  </r>
  <r>
    <d v="2019-08-01T00:00:00"/>
    <n v="112355"/>
    <m/>
    <n v="1956091"/>
    <n v="20209"/>
    <s v="SOS TECHNOLOGIES"/>
    <s v="DEFIBRILLATORS W/WARRANTY,READ"/>
    <n v="3"/>
    <n v="1120"/>
    <m/>
    <n v="640"/>
    <n v="9900"/>
    <n v="0"/>
    <n v="10"/>
    <n v="0"/>
    <n v="0"/>
    <n v="0"/>
    <n v="1221.78"/>
    <x v="4"/>
    <x v="2"/>
    <x v="6"/>
    <x v="2"/>
  </r>
  <r>
    <d v="2019-08-01T00:00:00"/>
    <n v="112355"/>
    <m/>
    <n v="1956091"/>
    <n v="20209"/>
    <s v="SOS TECHNOLOGIES"/>
    <s v="DEFIBRILLATORS W/WARRANTY,READ"/>
    <n v="3"/>
    <n v="1120"/>
    <m/>
    <n v="640"/>
    <n v="9900"/>
    <n v="0"/>
    <n v="11"/>
    <n v="0"/>
    <n v="0"/>
    <n v="0"/>
    <n v="1221.78"/>
    <x v="4"/>
    <x v="2"/>
    <x v="6"/>
    <x v="2"/>
  </r>
  <r>
    <d v="2019-08-01T00:00:00"/>
    <n v="112355"/>
    <m/>
    <n v="1956091"/>
    <n v="20209"/>
    <s v="SOS TECHNOLOGIES"/>
    <s v="DEFIBRILLATORS W/WARRANTY,READ"/>
    <n v="3"/>
    <n v="1130"/>
    <m/>
    <n v="640"/>
    <n v="9900"/>
    <n v="0"/>
    <n v="1"/>
    <n v="0"/>
    <n v="0"/>
    <n v="0"/>
    <n v="1221.78"/>
    <x v="4"/>
    <x v="2"/>
    <x v="6"/>
    <x v="2"/>
  </r>
  <r>
    <d v="2019-08-01T00:00:00"/>
    <n v="112355"/>
    <m/>
    <n v="1956091"/>
    <n v="20209"/>
    <s v="SOS TECHNOLOGIES"/>
    <s v="DEFIBRILLATORS W/WARRANTY,READ"/>
    <n v="3"/>
    <n v="1130"/>
    <m/>
    <n v="640"/>
    <n v="9900"/>
    <n v="0"/>
    <n v="2"/>
    <n v="0"/>
    <n v="0"/>
    <n v="0"/>
    <n v="1221.78"/>
    <x v="4"/>
    <x v="2"/>
    <x v="6"/>
    <x v="2"/>
  </r>
  <r>
    <d v="2019-08-01T00:00:00"/>
    <n v="112355"/>
    <m/>
    <n v="1956091"/>
    <n v="20209"/>
    <s v="SOS TECHNOLOGIES"/>
    <s v="DEFIBRILLATORS W/WARRANTY,READ"/>
    <n v="3"/>
    <n v="2510"/>
    <m/>
    <n v="640"/>
    <n v="9900"/>
    <n v="0"/>
    <n v="55"/>
    <n v="0"/>
    <n v="0"/>
    <n v="0"/>
    <n v="1221.77"/>
    <x v="4"/>
    <x v="2"/>
    <x v="3"/>
    <x v="2"/>
  </r>
  <r>
    <d v="2019-08-19T00:00:00"/>
    <n v="591114"/>
    <m/>
    <n v="396"/>
    <n v="900021"/>
    <s v="AUDITOR &amp; TREAS FEES"/>
    <s v="AUDITOR &amp; TREAS FEES-PERMANENT"/>
    <n v="3"/>
    <n v="2510"/>
    <m/>
    <n v="845"/>
    <n v="9900"/>
    <n v="0"/>
    <n v="55"/>
    <n v="0"/>
    <n v="0"/>
    <n v="0"/>
    <n v="3283"/>
    <x v="4"/>
    <x v="2"/>
    <x v="3"/>
    <x v="3"/>
  </r>
  <r>
    <d v="2019-08-21T00:00:00"/>
    <n v="591120"/>
    <m/>
    <n v="401"/>
    <n v="900021"/>
    <s v="AUDITOR &amp; TREAS FEES"/>
    <s v="AUDITOR &amp; TREASURER FEES"/>
    <n v="3"/>
    <n v="2510"/>
    <m/>
    <n v="845"/>
    <n v="9900"/>
    <n v="0"/>
    <n v="55"/>
    <n v="0"/>
    <n v="0"/>
    <n v="0"/>
    <n v="38.049999999999997"/>
    <x v="4"/>
    <x v="2"/>
    <x v="3"/>
    <x v="3"/>
  </r>
  <r>
    <d v="2019-08-22T00:00:00"/>
    <n v="112488"/>
    <m/>
    <n v="402"/>
    <n v="212334"/>
    <s v="CHAMPAIGN COUNTY AUDITOR"/>
    <s v="AUDITOR &amp; TREASURER"/>
    <n v="3"/>
    <n v="2510"/>
    <m/>
    <n v="845"/>
    <n v="9900"/>
    <n v="0"/>
    <n v="55"/>
    <n v="0"/>
    <n v="0"/>
    <n v="0"/>
    <n v="0.02"/>
    <x v="4"/>
    <x v="2"/>
    <x v="3"/>
    <x v="3"/>
  </r>
  <r>
    <d v="2019-08-01T00:00:00"/>
    <n v="112355"/>
    <m/>
    <n v="1956091"/>
    <n v="20209"/>
    <s v="SOS TECHNOLOGIES"/>
    <s v="DEFIBRILLATORS W/WARRANTY,READ"/>
    <n v="3"/>
    <n v="2829"/>
    <m/>
    <n v="640"/>
    <n v="9900"/>
    <n v="0"/>
    <n v="90"/>
    <n v="0"/>
    <n v="0"/>
    <n v="0"/>
    <n v="1221.77"/>
    <x v="4"/>
    <x v="2"/>
    <x v="7"/>
    <x v="2"/>
  </r>
  <r>
    <d v="2019-09-30T00:00:00"/>
    <m/>
    <n v="102328"/>
    <m/>
    <m/>
    <m/>
    <s v="ROLLBACK"/>
    <n v="3"/>
    <m/>
    <n v="3131"/>
    <m/>
    <n v="9900"/>
    <n v="0"/>
    <n v="0"/>
    <m/>
    <m/>
    <n v="20014.52"/>
    <n v="0"/>
    <x v="4"/>
    <x v="0"/>
    <x v="0"/>
    <x v="0"/>
  </r>
  <r>
    <d v="2019-09-27T00:00:00"/>
    <m/>
    <n v="102317"/>
    <m/>
    <m/>
    <m/>
    <s v="MH HOMESTEAD CLARK"/>
    <n v="3"/>
    <m/>
    <n v="3132"/>
    <m/>
    <n v="9900"/>
    <n v="0"/>
    <n v="0"/>
    <m/>
    <m/>
    <n v="92.96"/>
    <n v="0"/>
    <x v="4"/>
    <x v="1"/>
    <x v="0"/>
    <x v="0"/>
  </r>
  <r>
    <d v="2019-09-30T00:00:00"/>
    <m/>
    <n v="102328"/>
    <m/>
    <m/>
    <m/>
    <s v="HOMESTEAD"/>
    <n v="3"/>
    <m/>
    <n v="3132"/>
    <m/>
    <n v="9900"/>
    <n v="0"/>
    <n v="0"/>
    <m/>
    <m/>
    <n v="12335.92"/>
    <n v="0"/>
    <x v="4"/>
    <x v="1"/>
    <x v="0"/>
    <x v="0"/>
  </r>
  <r>
    <d v="2019-10-04T00:00:00"/>
    <m/>
    <n v="102554"/>
    <m/>
    <m/>
    <m/>
    <s v="Real Property Rollback"/>
    <n v="3"/>
    <m/>
    <n v="3131"/>
    <m/>
    <n v="9900"/>
    <n v="0"/>
    <n v="0"/>
    <m/>
    <m/>
    <n v="85.92"/>
    <n v="0"/>
    <x v="4"/>
    <x v="0"/>
    <x v="0"/>
    <x v="0"/>
  </r>
  <r>
    <d v="2019-10-18T00:00:00"/>
    <n v="113035"/>
    <m/>
    <n v="2010939"/>
    <n v="6162"/>
    <s v="TRIEC ELECTRIC, INC."/>
    <s v="SHIPPING"/>
    <n v="3"/>
    <n v="1130"/>
    <m/>
    <n v="511"/>
    <n v="9900"/>
    <n v="0"/>
    <n v="2"/>
    <n v="0"/>
    <n v="0"/>
    <n v="0"/>
    <n v="108.2"/>
    <x v="4"/>
    <x v="2"/>
    <x v="6"/>
    <x v="6"/>
  </r>
  <r>
    <d v="2019-10-18T00:00:00"/>
    <n v="113035"/>
    <m/>
    <n v="2010939"/>
    <n v="6162"/>
    <s v="TRIEC ELECTRIC, INC."/>
    <s v="BULBS FOR THE FOOTBALL FIELD"/>
    <n v="3"/>
    <n v="1130"/>
    <m/>
    <n v="511"/>
    <n v="9900"/>
    <n v="0"/>
    <n v="2"/>
    <n v="0"/>
    <n v="0"/>
    <n v="0"/>
    <n v="6337"/>
    <x v="4"/>
    <x v="2"/>
    <x v="6"/>
    <x v="6"/>
  </r>
  <r>
    <d v="2019-10-16T00:00:00"/>
    <n v="112949"/>
    <m/>
    <n v="2010713"/>
    <n v="11195"/>
    <s v="KINCAID'S IS MUSIC, INC"/>
    <s v="Cannonball Sceptyr"/>
    <n v="3"/>
    <n v="4134"/>
    <m/>
    <n v="640"/>
    <n v="9900"/>
    <n v="0"/>
    <n v="1"/>
    <n v="0"/>
    <n v="0"/>
    <n v="0"/>
    <n v="1894"/>
    <x v="4"/>
    <x v="2"/>
    <x v="2"/>
    <x v="2"/>
  </r>
  <r>
    <d v="2020-01-30T00:00:00"/>
    <m/>
    <n v="103199"/>
    <m/>
    <m/>
    <m/>
    <s v="TAX ADVANCE FEB 2020"/>
    <n v="3"/>
    <m/>
    <n v="1111"/>
    <m/>
    <n v="9900"/>
    <n v="0"/>
    <n v="0"/>
    <m/>
    <m/>
    <n v="23900"/>
    <n v="0"/>
    <x v="4"/>
    <x v="3"/>
    <x v="0"/>
    <x v="0"/>
  </r>
  <r>
    <d v="2020-01-13T00:00:00"/>
    <n v="113682"/>
    <m/>
    <n v="2011300"/>
    <n v="20674"/>
    <s v="LONE STAR PERCUSSION LLC"/>
    <s v="SEE THE ATTACHED ORDER"/>
    <n v="3"/>
    <n v="1130"/>
    <m/>
    <n v="511"/>
    <n v="9900"/>
    <n v="0"/>
    <n v="1"/>
    <n v="0"/>
    <n v="0"/>
    <n v="0"/>
    <n v="1957.55"/>
    <x v="4"/>
    <x v="2"/>
    <x v="6"/>
    <x v="6"/>
  </r>
  <r>
    <d v="2020-01-17T00:00:00"/>
    <n v="113751"/>
    <m/>
    <n v="2011300"/>
    <n v="20674"/>
    <s v="LONE STAR PERCUSSION LLC"/>
    <s v="SEE THE ATTACHED ORDER"/>
    <n v="3"/>
    <n v="1130"/>
    <m/>
    <n v="511"/>
    <n v="9900"/>
    <n v="0"/>
    <n v="1"/>
    <n v="0"/>
    <n v="0"/>
    <n v="0"/>
    <n v="911.89"/>
    <x v="4"/>
    <x v="2"/>
    <x v="6"/>
    <x v="6"/>
  </r>
  <r>
    <d v="2020-02-06T00:00:00"/>
    <m/>
    <n v="103341"/>
    <m/>
    <m/>
    <m/>
    <s v="TAX ADVANCE FEB 2020"/>
    <n v="3"/>
    <m/>
    <n v="1111"/>
    <m/>
    <n v="9900"/>
    <n v="0"/>
    <n v="0"/>
    <m/>
    <m/>
    <n v="37200"/>
    <n v="0"/>
    <x v="4"/>
    <x v="3"/>
    <x v="0"/>
    <x v="0"/>
  </r>
  <r>
    <d v="2020-02-13T00:00:00"/>
    <m/>
    <n v="103316"/>
    <m/>
    <m/>
    <m/>
    <s v="TAX ADVANCE FEB 2020"/>
    <n v="3"/>
    <m/>
    <n v="1111"/>
    <m/>
    <n v="9900"/>
    <n v="0"/>
    <n v="0"/>
    <m/>
    <m/>
    <n v="74100"/>
    <n v="0"/>
    <x v="4"/>
    <x v="3"/>
    <x v="0"/>
    <x v="0"/>
  </r>
  <r>
    <d v="2020-02-18T00:00:00"/>
    <n v="113917"/>
    <m/>
    <n v="2011300"/>
    <n v="20674"/>
    <s v="LONE STAR PERCUSSION LLC"/>
    <s v="SEE THE ATTACHED ORDER"/>
    <n v="3"/>
    <n v="1130"/>
    <m/>
    <n v="511"/>
    <n v="9900"/>
    <n v="0"/>
    <n v="1"/>
    <n v="0"/>
    <n v="0"/>
    <n v="0"/>
    <n v="1330.64"/>
    <x v="4"/>
    <x v="2"/>
    <x v="6"/>
    <x v="6"/>
  </r>
  <r>
    <d v="2020-03-27T00:00:00"/>
    <m/>
    <n v="103559"/>
    <m/>
    <m/>
    <m/>
    <s v="ROLLBACK"/>
    <n v="3"/>
    <m/>
    <n v="3131"/>
    <m/>
    <n v="9900"/>
    <n v="0"/>
    <n v="0"/>
    <m/>
    <m/>
    <n v="20109.23"/>
    <m/>
    <x v="4"/>
    <x v="0"/>
    <x v="0"/>
    <x v="0"/>
  </r>
  <r>
    <d v="2020-03-16T00:00:00"/>
    <m/>
    <n v="103518"/>
    <m/>
    <m/>
    <m/>
    <s v="REAL ESTATE TAX SETTLEMENT"/>
    <n v="3"/>
    <m/>
    <n v="1111"/>
    <m/>
    <n v="9900"/>
    <n v="0"/>
    <n v="0"/>
    <m/>
    <m/>
    <n v="2481.42"/>
    <m/>
    <x v="4"/>
    <x v="3"/>
    <x v="0"/>
    <x v="0"/>
  </r>
  <r>
    <d v="2020-03-16T00:00:00"/>
    <n v="591242"/>
    <m/>
    <n v="9999994"/>
    <n v="900021"/>
    <s v="AUDITOR &amp; TREAS FEES"/>
    <s v="AUDITOR &amp; TREASURER FEES"/>
    <n v="3"/>
    <n v="2510"/>
    <m/>
    <n v="845"/>
    <n v="9900"/>
    <n v="0"/>
    <n v="55"/>
    <n v="0"/>
    <n v="0"/>
    <m/>
    <n v="56.51"/>
    <x v="4"/>
    <x v="2"/>
    <x v="3"/>
    <x v="3"/>
  </r>
  <r>
    <d v="2020-03-05T00:00:00"/>
    <n v="114095"/>
    <m/>
    <n v="2011300"/>
    <n v="20674"/>
    <s v="LONE STAR PERCUSSION LLC"/>
    <s v="SEE THE ATTACHED ORDER"/>
    <n v="3"/>
    <n v="1130"/>
    <m/>
    <n v="511"/>
    <n v="9900"/>
    <n v="0"/>
    <n v="1"/>
    <n v="0"/>
    <n v="0"/>
    <m/>
    <n v="136.63"/>
    <x v="4"/>
    <x v="2"/>
    <x v="6"/>
    <x v="6"/>
  </r>
  <r>
    <d v="2020-03-05T00:00:00"/>
    <m/>
    <n v="103480"/>
    <m/>
    <m/>
    <m/>
    <s v="PUBLIC UTILITY"/>
    <n v="3"/>
    <m/>
    <n v="1122"/>
    <m/>
    <n v="9900"/>
    <n v="0"/>
    <n v="0"/>
    <m/>
    <m/>
    <n v="11891.14"/>
    <m/>
    <x v="4"/>
    <x v="5"/>
    <x v="0"/>
    <x v="0"/>
  </r>
  <r>
    <d v="2020-03-12T00:00:00"/>
    <m/>
    <n v="103517"/>
    <m/>
    <m/>
    <m/>
    <s v="MOBILE HOME RE TAX SETTLEMENT"/>
    <n v="3"/>
    <m/>
    <n v="1111"/>
    <m/>
    <n v="9900"/>
    <n v="0"/>
    <n v="0"/>
    <m/>
    <m/>
    <n v="403.06"/>
    <m/>
    <x v="4"/>
    <x v="3"/>
    <x v="0"/>
    <x v="0"/>
  </r>
  <r>
    <d v="2020-03-10T00:00:00"/>
    <n v="591240"/>
    <m/>
    <n v="589"/>
    <n v="900021"/>
    <s v="AUDITOR &amp; TREAS FEES"/>
    <s v="AUDITOR &amp; TREAS. FEES - PI"/>
    <n v="3"/>
    <n v="2510"/>
    <m/>
    <n v="845"/>
    <n v="9900"/>
    <n v="0"/>
    <n v="55"/>
    <n v="0"/>
    <n v="0"/>
    <m/>
    <n v="4021.64"/>
    <x v="4"/>
    <x v="2"/>
    <x v="3"/>
    <x v="3"/>
  </r>
  <r>
    <d v="2020-03-16T00:00:00"/>
    <n v="591243"/>
    <m/>
    <n v="9999995"/>
    <n v="900021"/>
    <s v="AUDITOR &amp; TREAS FEES"/>
    <s v="AUDITOR &amp; TREASURER FEES-PERMANENT IMP"/>
    <n v="3"/>
    <n v="2510"/>
    <m/>
    <n v="845"/>
    <n v="9900"/>
    <n v="0"/>
    <n v="55"/>
    <n v="0"/>
    <n v="0"/>
    <m/>
    <n v="345.45"/>
    <x v="4"/>
    <x v="2"/>
    <x v="3"/>
    <x v="3"/>
  </r>
  <r>
    <d v="2020-03-05T00:00:00"/>
    <m/>
    <n v="103480"/>
    <m/>
    <m/>
    <m/>
    <s v="REAL ESTATE TAX SETTLEMENT"/>
    <n v="3"/>
    <m/>
    <n v="1111"/>
    <m/>
    <n v="9900"/>
    <n v="0"/>
    <n v="0"/>
    <m/>
    <m/>
    <n v="81342.92"/>
    <m/>
    <x v="4"/>
    <x v="3"/>
    <x v="0"/>
    <x v="0"/>
  </r>
  <r>
    <d v="2020-03-27T00:00:00"/>
    <m/>
    <n v="103559"/>
    <m/>
    <m/>
    <m/>
    <s v="HOMESTEAD"/>
    <n v="3"/>
    <m/>
    <n v="3132"/>
    <m/>
    <n v="9900"/>
    <n v="0"/>
    <n v="0"/>
    <m/>
    <m/>
    <n v="11590.38"/>
    <m/>
    <x v="4"/>
    <x v="1"/>
    <x v="0"/>
    <x v="0"/>
  </r>
  <r>
    <d v="2020-03-19T00:00:00"/>
    <n v="591244"/>
    <m/>
    <n v="9999997"/>
    <n v="900021"/>
    <s v="AUDITOR &amp; TREAS FEES"/>
    <s v="AUDITOR &amp; TREASURER FEES-PERMANENT IMP"/>
    <n v="3"/>
    <n v="2510"/>
    <m/>
    <n v="845"/>
    <n v="9900"/>
    <n v="0"/>
    <n v="55"/>
    <n v="0"/>
    <n v="0"/>
    <m/>
    <n v="0.45"/>
    <x v="4"/>
    <x v="2"/>
    <x v="3"/>
    <x v="3"/>
  </r>
  <r>
    <d v="2020-03-19T00:00:00"/>
    <m/>
    <n v="103546"/>
    <m/>
    <m/>
    <m/>
    <s v="REAL ESTATE TAX SETTLEMENT MANF HOMES"/>
    <n v="3"/>
    <m/>
    <n v="1111"/>
    <m/>
    <n v="9900"/>
    <n v="0"/>
    <n v="0"/>
    <m/>
    <m/>
    <n v="2.73"/>
    <m/>
    <x v="4"/>
    <x v="3"/>
    <x v="0"/>
    <x v="0"/>
  </r>
  <r>
    <d v="2020-04-30T00:00:00"/>
    <m/>
    <n v="103605"/>
    <m/>
    <m/>
    <m/>
    <s v="ROLLBACK"/>
    <n v="3"/>
    <m/>
    <n v="3131"/>
    <m/>
    <n v="9900"/>
    <n v="0"/>
    <n v="0"/>
    <m/>
    <m/>
    <n v="228.85"/>
    <m/>
    <x v="4"/>
    <x v="0"/>
    <x v="0"/>
    <x v="0"/>
  </r>
  <r>
    <d v="2020-04-30T00:00:00"/>
    <m/>
    <n v="103605"/>
    <m/>
    <m/>
    <m/>
    <s v="HOMESTEAD"/>
    <n v="3"/>
    <m/>
    <n v="3132"/>
    <m/>
    <n v="9900"/>
    <n v="0"/>
    <n v="0"/>
    <m/>
    <m/>
    <n v="48.93"/>
    <m/>
    <x v="4"/>
    <x v="1"/>
    <x v="0"/>
    <x v="0"/>
  </r>
  <r>
    <d v="2020-07-02T00:00:00"/>
    <m/>
    <n v="103719"/>
    <m/>
    <m/>
    <m/>
    <s v="TAX ADVANCE JUL 2020"/>
    <n v="3"/>
    <m/>
    <n v="1111"/>
    <m/>
    <n v="9900"/>
    <n v="0"/>
    <n v="0"/>
    <m/>
    <m/>
    <n v="90400"/>
    <m/>
    <x v="5"/>
    <x v="3"/>
    <x v="0"/>
    <x v="0"/>
  </r>
  <r>
    <d v="2020-07-16T00:00:00"/>
    <n v="114699"/>
    <m/>
    <n v="2100120"/>
    <n v="20674"/>
    <s v="LONE STAR PERCUSSION LLC"/>
    <s v="BAND EQUIP SEE THE ATTACHED EST."/>
    <n v="3"/>
    <n v="1130"/>
    <m/>
    <n v="511"/>
    <n v="9900"/>
    <n v="0"/>
    <n v="1"/>
    <n v="0"/>
    <n v="0"/>
    <m/>
    <n v="1561.98"/>
    <x v="5"/>
    <x v="2"/>
    <x v="6"/>
    <x v="6"/>
  </r>
  <r>
    <d v="2020-07-23T00:00:00"/>
    <n v="114717"/>
    <m/>
    <n v="2100120"/>
    <n v="20674"/>
    <s v="LONE STAR PERCUSSION LLC"/>
    <s v="BAND EQUIP SEE THE ATTACHED EST."/>
    <n v="3"/>
    <n v="1130"/>
    <m/>
    <n v="511"/>
    <n v="9900"/>
    <n v="0"/>
    <n v="1"/>
    <n v="0"/>
    <n v="0"/>
    <m/>
    <n v="188.2"/>
    <x v="5"/>
    <x v="2"/>
    <x v="6"/>
    <x v="6"/>
  </r>
  <r>
    <d v="2020-07-23T00:00:00"/>
    <n v="114717"/>
    <m/>
    <n v="2100120"/>
    <n v="20674"/>
    <s v="LONE STAR PERCUSSION LLC"/>
    <s v="BAND EQUIP SEE THE ATTACHED EST."/>
    <n v="3"/>
    <n v="1130"/>
    <m/>
    <n v="511"/>
    <n v="9900"/>
    <n v="0"/>
    <n v="1"/>
    <n v="0"/>
    <n v="0"/>
    <m/>
    <n v="189.85"/>
    <x v="5"/>
    <x v="2"/>
    <x v="6"/>
    <x v="6"/>
  </r>
  <r>
    <d v="2020-07-29T00:00:00"/>
    <m/>
    <n v="103732"/>
    <m/>
    <m/>
    <m/>
    <s v="REAL ESTATE TAX SETTLEMENT"/>
    <n v="3"/>
    <m/>
    <n v="1111"/>
    <m/>
    <n v="9900"/>
    <n v="0"/>
    <n v="0"/>
    <m/>
    <m/>
    <n v="1736.56"/>
    <m/>
    <x v="5"/>
    <x v="3"/>
    <x v="0"/>
    <x v="0"/>
  </r>
  <r>
    <d v="2020-07-29T00:00:00"/>
    <n v="591301"/>
    <m/>
    <n v="10000103"/>
    <n v="900021"/>
    <s v="AUDITOR &amp; TREAS FEES"/>
    <s v="AUDITOR &amp; TREASURER FEES-PERMANENT IMP"/>
    <n v="3"/>
    <n v="2510"/>
    <m/>
    <n v="845"/>
    <n v="9900"/>
    <n v="0"/>
    <n v="55"/>
    <n v="0"/>
    <n v="0"/>
    <m/>
    <n v="48.15"/>
    <x v="5"/>
    <x v="2"/>
    <x v="3"/>
    <x v="3"/>
  </r>
  <r>
    <d v="2020-08-05T00:00:00"/>
    <m/>
    <n v="103742"/>
    <m/>
    <m/>
    <m/>
    <s v="PUBLIC UTILITY"/>
    <n v="3"/>
    <m/>
    <n v="1122"/>
    <m/>
    <n v="9900"/>
    <n v="0"/>
    <n v="0"/>
    <m/>
    <m/>
    <n v="11891.14"/>
    <m/>
    <x v="5"/>
    <x v="5"/>
    <x v="0"/>
    <x v="0"/>
  </r>
  <r>
    <d v="2020-08-05T00:00:00"/>
    <m/>
    <m/>
    <n v="10000105"/>
    <n v="900021"/>
    <s v="AUDITOR &amp; TREAS FEES"/>
    <m/>
    <n v="3"/>
    <n v="2510"/>
    <m/>
    <n v="845"/>
    <n v="9900"/>
    <n v="0"/>
    <n v="55"/>
    <n v="0"/>
    <n v="0"/>
    <m/>
    <m/>
    <x v="5"/>
    <x v="2"/>
    <x v="3"/>
    <x v="3"/>
  </r>
  <r>
    <d v="2020-08-05T00:00:00"/>
    <m/>
    <n v="103742"/>
    <m/>
    <m/>
    <m/>
    <s v="REAL ESTATE TAX SETTLEMENT"/>
    <n v="3"/>
    <m/>
    <n v="1111"/>
    <m/>
    <n v="9900"/>
    <n v="0"/>
    <n v="0"/>
    <m/>
    <m/>
    <n v="83062.490000000005"/>
    <m/>
    <x v="5"/>
    <x v="3"/>
    <x v="0"/>
    <x v="0"/>
  </r>
  <r>
    <d v="2020-08-05T00:00:00"/>
    <n v="591304"/>
    <m/>
    <n v="10000105"/>
    <n v="900021"/>
    <s v="AUDITOR &amp; TREAS FEES"/>
    <s v="AUDITOR &amp; TREAS FEES-PERMANENT IMPROVEMENT"/>
    <n v="3"/>
    <n v="2510"/>
    <m/>
    <n v="845"/>
    <n v="9900"/>
    <n v="0"/>
    <n v="55"/>
    <n v="0"/>
    <n v="0"/>
    <m/>
    <n v="3106.25"/>
    <x v="5"/>
    <x v="2"/>
    <x v="3"/>
    <x v="3"/>
  </r>
  <r>
    <d v="2020-08-06T00:00:00"/>
    <m/>
    <m/>
    <n v="10000105"/>
    <n v="900021"/>
    <s v="AUDITOR &amp; TREAS FEES"/>
    <m/>
    <n v="3"/>
    <n v="2510"/>
    <m/>
    <n v="845"/>
    <n v="9900"/>
    <n v="0"/>
    <n v="55"/>
    <n v="0"/>
    <n v="0"/>
    <m/>
    <m/>
    <x v="5"/>
    <x v="2"/>
    <x v="3"/>
    <x v="3"/>
  </r>
  <r>
    <d v="2020-08-12T00:00:00"/>
    <m/>
    <m/>
    <n v="2100120"/>
    <n v="20674"/>
    <s v="LONE STAR PERCUSSION LLC"/>
    <m/>
    <n v="3"/>
    <n v="1130"/>
    <m/>
    <n v="511"/>
    <n v="9900"/>
    <n v="0"/>
    <n v="1"/>
    <n v="0"/>
    <n v="0"/>
    <m/>
    <m/>
    <x v="5"/>
    <x v="2"/>
    <x v="6"/>
    <x v="6"/>
  </r>
  <r>
    <d v="2020-08-13T00:00:00"/>
    <n v="114810"/>
    <m/>
    <n v="2100120"/>
    <n v="20674"/>
    <s v="LONE STAR PERCUSSION LLC"/>
    <s v="BAND EQUIP SEE THE ATTACHED EST."/>
    <n v="3"/>
    <n v="1130"/>
    <m/>
    <n v="511"/>
    <n v="9900"/>
    <n v="0"/>
    <n v="1"/>
    <n v="0"/>
    <n v="0"/>
    <m/>
    <n v="773.66"/>
    <x v="5"/>
    <x v="2"/>
    <x v="6"/>
    <x v="6"/>
  </r>
  <r>
    <d v="2020-08-19T00:00:00"/>
    <m/>
    <m/>
    <n v="10000114"/>
    <n v="900021"/>
    <s v="AUDITOR &amp; TREAS FEES"/>
    <m/>
    <n v="3"/>
    <n v="2510"/>
    <m/>
    <n v="845"/>
    <n v="9900"/>
    <n v="0"/>
    <n v="55"/>
    <n v="0"/>
    <n v="0"/>
    <m/>
    <m/>
    <x v="5"/>
    <x v="2"/>
    <x v="3"/>
    <x v="3"/>
  </r>
  <r>
    <d v="2020-08-19T00:00:00"/>
    <m/>
    <n v="103762"/>
    <m/>
    <m/>
    <m/>
    <s v="MOBILE HOME RE TAX SETTLEMENT"/>
    <n v="3"/>
    <m/>
    <n v="1111"/>
    <m/>
    <n v="9900"/>
    <n v="0"/>
    <n v="0"/>
    <m/>
    <m/>
    <n v="265.75"/>
    <m/>
    <x v="5"/>
    <x v="3"/>
    <x v="0"/>
    <x v="0"/>
  </r>
  <r>
    <d v="2020-08-19T00:00:00"/>
    <n v="591319"/>
    <m/>
    <n v="10000114"/>
    <n v="900021"/>
    <s v="AUDITOR &amp; TREAS FEES"/>
    <s v="AUDITOR &amp; TREASURER FEES"/>
    <n v="3"/>
    <n v="2510"/>
    <m/>
    <n v="845"/>
    <n v="9900"/>
    <n v="0"/>
    <n v="55"/>
    <n v="0"/>
    <n v="0"/>
    <m/>
    <n v="38.799999999999997"/>
    <x v="5"/>
    <x v="2"/>
    <x v="3"/>
    <x v="3"/>
  </r>
  <r>
    <d v="2020-08-19T00:00:00"/>
    <m/>
    <m/>
    <n v="10000114"/>
    <n v="900021"/>
    <s v="AUDITOR &amp; TREAS FEES"/>
    <m/>
    <n v="3"/>
    <n v="2510"/>
    <m/>
    <n v="845"/>
    <n v="9900"/>
    <n v="0"/>
    <n v="55"/>
    <n v="0"/>
    <n v="0"/>
    <m/>
    <m/>
    <x v="5"/>
    <x v="2"/>
    <x v="3"/>
    <x v="3"/>
  </r>
  <r>
    <d v="2020-08-19T00:00:00"/>
    <m/>
    <m/>
    <n v="2100120"/>
    <n v="20674"/>
    <s v="LONE STAR PERCUSSION LLC"/>
    <m/>
    <n v="3"/>
    <n v="1130"/>
    <m/>
    <n v="511"/>
    <n v="9900"/>
    <n v="0"/>
    <n v="1"/>
    <n v="0"/>
    <n v="0"/>
    <m/>
    <m/>
    <x v="5"/>
    <x v="2"/>
    <x v="6"/>
    <x v="6"/>
  </r>
  <r>
    <d v="2020-08-20T00:00:00"/>
    <n v="114848"/>
    <m/>
    <n v="2100120"/>
    <n v="20674"/>
    <s v="LONE STAR PERCUSSION LLC"/>
    <s v="BAND EQUIP SEE THE ATTACHED EST."/>
    <n v="3"/>
    <n v="1130"/>
    <m/>
    <n v="511"/>
    <n v="9900"/>
    <n v="0"/>
    <n v="1"/>
    <n v="0"/>
    <n v="0"/>
    <m/>
    <n v="150"/>
    <x v="5"/>
    <x v="2"/>
    <x v="6"/>
    <x v="6"/>
  </r>
  <r>
    <d v="2020-09-02T00:00:00"/>
    <m/>
    <n v="103829"/>
    <m/>
    <m/>
    <m/>
    <s v="HOMESTEAD"/>
    <n v="3"/>
    <m/>
    <n v="3132"/>
    <m/>
    <n v="9900"/>
    <n v="0"/>
    <n v="0"/>
    <m/>
    <m/>
    <n v="11755.98"/>
    <m/>
    <x v="5"/>
    <x v="1"/>
    <x v="0"/>
    <x v="0"/>
  </r>
  <r>
    <d v="2020-09-02T00:00:00"/>
    <m/>
    <n v="103829"/>
    <m/>
    <m/>
    <m/>
    <s v="ROLLBACK"/>
    <n v="3"/>
    <m/>
    <n v="3131"/>
    <m/>
    <n v="9900"/>
    <n v="0"/>
    <n v="0"/>
    <m/>
    <m/>
    <n v="20058.18"/>
    <m/>
    <x v="5"/>
    <x v="0"/>
    <x v="0"/>
    <x v="0"/>
  </r>
  <r>
    <d v="2020-09-02T00:00:00"/>
    <m/>
    <n v="103830"/>
    <m/>
    <m/>
    <m/>
    <s v="ROLLBACK"/>
    <n v="3"/>
    <m/>
    <n v="3131"/>
    <m/>
    <n v="9900"/>
    <n v="0"/>
    <n v="0"/>
    <m/>
    <m/>
    <n v="226.68"/>
    <m/>
    <x v="5"/>
    <x v="0"/>
    <x v="0"/>
    <x v="0"/>
  </r>
  <r>
    <d v="2020-09-10T00:00:00"/>
    <m/>
    <n v="103868"/>
    <m/>
    <m/>
    <m/>
    <s v="Real Property Rollback"/>
    <n v="3"/>
    <m/>
    <n v="3131"/>
    <m/>
    <n v="9900"/>
    <n v="0"/>
    <n v="0"/>
    <m/>
    <m/>
    <n v="9.14"/>
    <m/>
    <x v="5"/>
    <x v="0"/>
    <x v="0"/>
    <x v="0"/>
  </r>
  <r>
    <d v="2020-09-28T00:00:00"/>
    <m/>
    <n v="103979"/>
    <m/>
    <m/>
    <m/>
    <s v="MH HOMESTEAD CLARK"/>
    <n v="3"/>
    <m/>
    <n v="3132"/>
    <m/>
    <n v="9900"/>
    <n v="0"/>
    <n v="0"/>
    <m/>
    <m/>
    <n v="76.22"/>
    <m/>
    <x v="5"/>
    <x v="1"/>
    <x v="0"/>
    <x v="0"/>
  </r>
  <r>
    <d v="2020-09-02T00:00:00"/>
    <m/>
    <n v="103830"/>
    <m/>
    <m/>
    <m/>
    <s v="HOMESTEAD"/>
    <n v="3"/>
    <m/>
    <n v="3132"/>
    <m/>
    <n v="9900"/>
    <n v="0"/>
    <n v="0"/>
    <m/>
    <m/>
    <n v="48.93"/>
    <m/>
    <x v="5"/>
    <x v="1"/>
    <x v="0"/>
    <x v="0"/>
  </r>
  <r>
    <d v="2020-10-21T00:00:00"/>
    <n v="115373"/>
    <m/>
    <n v="2100662"/>
    <n v="6162"/>
    <s v="TRIEC ELECTRIC, INC."/>
    <s v="NEHS Football Field Light Pole Repair"/>
    <n v="3"/>
    <n v="4510"/>
    <m/>
    <n v="640"/>
    <n v="9900"/>
    <n v="0"/>
    <n v="1"/>
    <n v="0"/>
    <n v="0"/>
    <m/>
    <n v="6879.9"/>
    <x v="5"/>
    <x v="2"/>
    <x v="8"/>
    <x v="2"/>
  </r>
  <r>
    <d v="2020-10-21T00:00:00"/>
    <n v="115391"/>
    <m/>
    <n v="2100120"/>
    <n v="20674"/>
    <s v="LONE STAR PERCUSSION LLC"/>
    <s v="BAND EQUIP SEE THE ATTACHED EST."/>
    <n v="3"/>
    <n v="1130"/>
    <m/>
    <n v="511"/>
    <n v="9900"/>
    <n v="0"/>
    <n v="1"/>
    <n v="0"/>
    <n v="0"/>
    <m/>
    <n v="1793.29"/>
    <x v="5"/>
    <x v="2"/>
    <x v="6"/>
    <x v="6"/>
  </r>
  <r>
    <d v="2020-10-21T00:00:00"/>
    <n v="115395"/>
    <m/>
    <n v="2011875"/>
    <n v="24278"/>
    <s v="WISEMAN &amp; SONS"/>
    <s v="Drainage Ditch NE Tennis Courts"/>
    <n v="3"/>
    <n v="2720"/>
    <m/>
    <n v="640"/>
    <n v="9900"/>
    <n v="0"/>
    <n v="1"/>
    <n v="0"/>
    <n v="0"/>
    <m/>
    <n v="4670"/>
    <x v="5"/>
    <x v="2"/>
    <x v="1"/>
    <x v="2"/>
  </r>
  <r>
    <d v="2020-10-21T00:00:00"/>
    <n v="115395"/>
    <m/>
    <n v="2011875"/>
    <n v="24278"/>
    <s v="WISEMAN &amp; SONS"/>
    <s v="Drainage Ditch NE Tennis Courts"/>
    <n v="3"/>
    <n v="2720"/>
    <m/>
    <n v="640"/>
    <n v="9900"/>
    <n v="0"/>
    <n v="1"/>
    <n v="0"/>
    <n v="0"/>
    <m/>
    <n v="19150"/>
    <x v="5"/>
    <x v="2"/>
    <x v="1"/>
    <x v="2"/>
  </r>
  <r>
    <d v="2020-12-03T00:00:00"/>
    <n v="115550"/>
    <m/>
    <n v="2100950"/>
    <n v="2146"/>
    <s v="CARR SUPPLIES INC"/>
    <s v="TRUCK ISE COMMERCIAL DISPOSAL"/>
    <n v="3"/>
    <n v="2720"/>
    <m/>
    <n v="640"/>
    <n v="9900"/>
    <n v="0"/>
    <n v="55"/>
    <n v="0"/>
    <n v="0"/>
    <m/>
    <n v="2355"/>
    <x v="5"/>
    <x v="2"/>
    <x v="1"/>
    <x v="2"/>
  </r>
  <r>
    <d v="2021-01-25T00:00:00"/>
    <m/>
    <m/>
    <n v="2100853"/>
    <n v="212456"/>
    <s v="W. A. STEVENS &amp; ASSOCIATES"/>
    <m/>
    <n v="3"/>
    <n v="5600"/>
    <m/>
    <n v="620"/>
    <n v="9900"/>
    <n v="0"/>
    <n v="2"/>
    <n v="0"/>
    <n v="0"/>
    <m/>
    <m/>
    <x v="5"/>
    <x v="2"/>
    <x v="10"/>
    <x v="11"/>
  </r>
  <r>
    <d v="2021-01-25T00:00:00"/>
    <m/>
    <m/>
    <n v="2101012"/>
    <n v="212479"/>
    <s v="CLDESIGNS LTD"/>
    <m/>
    <n v="3"/>
    <n v="1130"/>
    <m/>
    <n v="511"/>
    <n v="9900"/>
    <n v="0"/>
    <n v="1"/>
    <n v="0"/>
    <n v="0"/>
    <m/>
    <m/>
    <x v="5"/>
    <x v="2"/>
    <x v="6"/>
    <x v="6"/>
  </r>
  <r>
    <d v="2021-01-25T00:00:00"/>
    <m/>
    <m/>
    <n v="2101012"/>
    <n v="212479"/>
    <s v="CLDESIGNS LTD"/>
    <m/>
    <n v="3"/>
    <n v="1130"/>
    <m/>
    <n v="511"/>
    <n v="9900"/>
    <n v="0"/>
    <n v="1"/>
    <n v="0"/>
    <n v="0"/>
    <m/>
    <m/>
    <x v="5"/>
    <x v="2"/>
    <x v="6"/>
    <x v="6"/>
  </r>
  <r>
    <d v="2021-01-25T00:00:00"/>
    <m/>
    <m/>
    <n v="2101057"/>
    <n v="20216"/>
    <s v="SOLICH PIANO AND MUSIC"/>
    <m/>
    <n v="3"/>
    <n v="4136"/>
    <m/>
    <n v="640"/>
    <n v="9900"/>
    <n v="0"/>
    <n v="2"/>
    <n v="0"/>
    <n v="0"/>
    <m/>
    <m/>
    <x v="5"/>
    <x v="2"/>
    <x v="2"/>
    <x v="2"/>
  </r>
  <r>
    <d v="2021-01-26T00:00:00"/>
    <n v="115887"/>
    <m/>
    <n v="2101012"/>
    <n v="212479"/>
    <s v="CLDESIGNS LTD"/>
    <s v="shipping fee-to be coded out of PI monies for band"/>
    <n v="3"/>
    <n v="1130"/>
    <m/>
    <n v="511"/>
    <n v="9900"/>
    <n v="0"/>
    <n v="1"/>
    <n v="0"/>
    <n v="0"/>
    <m/>
    <n v="475"/>
    <x v="5"/>
    <x v="2"/>
    <x v="6"/>
    <x v="6"/>
  </r>
  <r>
    <d v="2021-01-26T00:00:00"/>
    <n v="115877"/>
    <m/>
    <n v="2101057"/>
    <n v="20216"/>
    <s v="SOLICH PIANO AND MUSIC"/>
    <s v="Yamaha Grand Piano with Dolly and Cover"/>
    <n v="3"/>
    <n v="4136"/>
    <m/>
    <n v="640"/>
    <n v="9900"/>
    <n v="0"/>
    <n v="2"/>
    <n v="0"/>
    <n v="0"/>
    <m/>
    <n v="23814"/>
    <x v="5"/>
    <x v="2"/>
    <x v="2"/>
    <x v="2"/>
  </r>
  <r>
    <d v="2021-01-26T00:00:00"/>
    <n v="115886"/>
    <m/>
    <n v="2100853"/>
    <n v="212456"/>
    <s v="W. A. STEVENS &amp; ASSOCIATES"/>
    <s v="KR Athletic building North and South Wall Repair - PI"/>
    <n v="3"/>
    <n v="5600"/>
    <m/>
    <n v="620"/>
    <n v="9900"/>
    <n v="0"/>
    <n v="2"/>
    <n v="0"/>
    <n v="0"/>
    <m/>
    <n v="25804"/>
    <x v="5"/>
    <x v="2"/>
    <x v="10"/>
    <x v="11"/>
  </r>
  <r>
    <d v="2021-01-26T00:00:00"/>
    <n v="115887"/>
    <m/>
    <n v="2101012"/>
    <n v="212479"/>
    <s v="CLDESIGNS LTD"/>
    <s v="digital tarp sal for floor in gym for band percussion set up- needs recoded for pI monies for band"/>
    <n v="3"/>
    <n v="1130"/>
    <m/>
    <n v="511"/>
    <n v="9900"/>
    <n v="0"/>
    <n v="1"/>
    <n v="0"/>
    <n v="0"/>
    <m/>
    <n v="1890"/>
    <x v="5"/>
    <x v="2"/>
    <x v="6"/>
    <x v="6"/>
  </r>
  <r>
    <d v="2021-02-19T00:00:00"/>
    <m/>
    <n v="104598"/>
    <m/>
    <m/>
    <m/>
    <s v="TAX ADVANCE FEB 18 2021"/>
    <n v="3"/>
    <m/>
    <n v="1111"/>
    <m/>
    <n v="9900"/>
    <n v="0"/>
    <n v="0"/>
    <m/>
    <m/>
    <n v="82500"/>
    <m/>
    <x v="5"/>
    <x v="3"/>
    <x v="0"/>
    <x v="0"/>
  </r>
  <r>
    <d v="2021-02-04T00:00:00"/>
    <m/>
    <n v="104554"/>
    <m/>
    <m/>
    <m/>
    <s v="TAX ADVANCE FEB 2021"/>
    <n v="3"/>
    <m/>
    <n v="1111"/>
    <m/>
    <n v="9900"/>
    <n v="0"/>
    <n v="0"/>
    <m/>
    <m/>
    <n v="14000"/>
    <m/>
    <x v="5"/>
    <x v="3"/>
    <x v="0"/>
    <x v="0"/>
  </r>
  <r>
    <d v="2021-03-16T00:00:00"/>
    <m/>
    <m/>
    <m/>
    <m/>
    <m/>
    <s v="Charge KR Weight Room"/>
    <n v="3"/>
    <n v="4510"/>
    <m/>
    <n v="620"/>
    <n v="9900"/>
    <n v="0"/>
    <n v="2"/>
    <n v="0"/>
    <n v="0"/>
    <m/>
    <n v="23446.63"/>
    <x v="5"/>
    <x v="2"/>
    <x v="8"/>
    <x v="11"/>
  </r>
  <r>
    <d v="2021-03-17T00:00:00"/>
    <m/>
    <n v="104737"/>
    <m/>
    <m/>
    <m/>
    <s v="REAL ESTATE TAX SETTLEMENT MANF HOMES"/>
    <n v="3"/>
    <m/>
    <n v="1111"/>
    <m/>
    <n v="9900"/>
    <n v="0"/>
    <n v="0"/>
    <m/>
    <m/>
    <n v="21.88"/>
    <m/>
    <x v="5"/>
    <x v="3"/>
    <x v="0"/>
    <x v="0"/>
  </r>
  <r>
    <d v="2021-03-02T00:00:00"/>
    <m/>
    <m/>
    <n v="2101229"/>
    <n v="199"/>
    <s v="AMERICAN FENCE, LLC"/>
    <m/>
    <n v="3"/>
    <n v="4510"/>
    <m/>
    <n v="620"/>
    <n v="9900"/>
    <n v="0"/>
    <n v="2"/>
    <n v="0"/>
    <n v="0"/>
    <m/>
    <m/>
    <x v="5"/>
    <x v="2"/>
    <x v="8"/>
    <x v="11"/>
  </r>
  <r>
    <d v="2021-03-22T00:00:00"/>
    <m/>
    <m/>
    <n v="10000289"/>
    <n v="900021"/>
    <s v="AUDITOR &amp; TREAS FEES"/>
    <m/>
    <n v="3"/>
    <n v="2510"/>
    <m/>
    <n v="845"/>
    <n v="9900"/>
    <n v="0"/>
    <n v="55"/>
    <n v="0"/>
    <n v="0"/>
    <m/>
    <m/>
    <x v="5"/>
    <x v="2"/>
    <x v="3"/>
    <x v="3"/>
  </r>
  <r>
    <d v="2021-03-22T00:00:00"/>
    <n v="591430"/>
    <m/>
    <n v="10000289"/>
    <n v="900021"/>
    <s v="AUDITOR &amp; TREAS FEES"/>
    <s v="AUDITOR &amp; TREASURER FEES-PERMANENT IMP"/>
    <n v="3"/>
    <n v="2510"/>
    <m/>
    <n v="845"/>
    <n v="9900"/>
    <n v="0"/>
    <n v="55"/>
    <n v="0"/>
    <n v="0"/>
    <m/>
    <n v="0.25"/>
    <x v="5"/>
    <x v="2"/>
    <x v="3"/>
    <x v="3"/>
  </r>
  <r>
    <d v="2021-03-22T00:00:00"/>
    <m/>
    <m/>
    <n v="10000289"/>
    <n v="900021"/>
    <s v="AUDITOR &amp; TREAS FEES"/>
    <m/>
    <n v="3"/>
    <n v="2510"/>
    <m/>
    <n v="845"/>
    <n v="9900"/>
    <n v="0"/>
    <n v="55"/>
    <n v="0"/>
    <n v="0"/>
    <m/>
    <m/>
    <x v="5"/>
    <x v="2"/>
    <x v="3"/>
    <x v="3"/>
  </r>
  <r>
    <d v="2021-03-23T00:00:00"/>
    <m/>
    <m/>
    <n v="2101336"/>
    <n v="1622"/>
    <s v="JACOBS TELEPHONE CONTRACTORS"/>
    <m/>
    <n v="3"/>
    <n v="4510"/>
    <m/>
    <n v="620"/>
    <n v="9900"/>
    <n v="0"/>
    <n v="2"/>
    <n v="0"/>
    <n v="0"/>
    <m/>
    <m/>
    <x v="5"/>
    <x v="2"/>
    <x v="8"/>
    <x v="11"/>
  </r>
  <r>
    <d v="2021-03-23T00:00:00"/>
    <m/>
    <m/>
    <n v="2100853"/>
    <n v="212456"/>
    <s v="W. A. STEVENS &amp; ASSOCIATES"/>
    <m/>
    <n v="3"/>
    <n v="5600"/>
    <m/>
    <n v="620"/>
    <n v="9900"/>
    <n v="0"/>
    <n v="2"/>
    <n v="0"/>
    <n v="0"/>
    <m/>
    <m/>
    <x v="5"/>
    <x v="2"/>
    <x v="10"/>
    <x v="11"/>
  </r>
  <r>
    <d v="2021-03-23T00:00:00"/>
    <m/>
    <n v="104762"/>
    <m/>
    <m/>
    <m/>
    <s v="REAL ESTATE TAX SETTLEMENT"/>
    <n v="3"/>
    <m/>
    <n v="1111"/>
    <m/>
    <n v="9900"/>
    <n v="0"/>
    <n v="0"/>
    <m/>
    <m/>
    <n v="2173.35"/>
    <m/>
    <x v="5"/>
    <x v="3"/>
    <x v="0"/>
    <x v="0"/>
  </r>
  <r>
    <d v="2021-03-25T00:00:00"/>
    <n v="116201"/>
    <m/>
    <n v="2100853"/>
    <n v="212456"/>
    <s v="W. A. STEVENS &amp; ASSOCIATES"/>
    <s v="KR Athletic building North and South Wall Repair - PI"/>
    <n v="3"/>
    <n v="5600"/>
    <m/>
    <n v="620"/>
    <n v="9900"/>
    <n v="0"/>
    <n v="2"/>
    <n v="0"/>
    <n v="0"/>
    <m/>
    <n v="2970"/>
    <x v="5"/>
    <x v="2"/>
    <x v="10"/>
    <x v="11"/>
  </r>
  <r>
    <d v="2021-03-25T00:00:00"/>
    <n v="116165"/>
    <m/>
    <n v="2101229"/>
    <n v="199"/>
    <s v="AMERICAN FENCE, LLC"/>
    <s v="repair Softball fence as needed"/>
    <n v="3"/>
    <n v="4510"/>
    <m/>
    <n v="620"/>
    <n v="9900"/>
    <n v="0"/>
    <n v="2"/>
    <n v="0"/>
    <n v="0"/>
    <m/>
    <n v="975"/>
    <x v="5"/>
    <x v="2"/>
    <x v="8"/>
    <x v="11"/>
  </r>
  <r>
    <d v="2021-03-25T00:00:00"/>
    <m/>
    <m/>
    <n v="10000292"/>
    <n v="900021"/>
    <s v="AUDITOR &amp; TREAS FEES"/>
    <m/>
    <n v="3"/>
    <n v="2510"/>
    <m/>
    <n v="845"/>
    <n v="9900"/>
    <n v="0"/>
    <n v="55"/>
    <n v="0"/>
    <n v="0"/>
    <m/>
    <m/>
    <x v="5"/>
    <x v="2"/>
    <x v="3"/>
    <x v="3"/>
  </r>
  <r>
    <d v="2021-03-25T00:00:00"/>
    <n v="591431"/>
    <m/>
    <n v="10000292"/>
    <n v="900021"/>
    <s v="AUDITOR &amp; TREAS FEES"/>
    <s v="AUDITOR &amp; TREASURER FEES-PERMANENT IMP"/>
    <n v="3"/>
    <n v="2510"/>
    <m/>
    <n v="845"/>
    <n v="9900"/>
    <n v="0"/>
    <n v="55"/>
    <n v="0"/>
    <n v="0"/>
    <m/>
    <n v="68.19"/>
    <x v="5"/>
    <x v="2"/>
    <x v="3"/>
    <x v="3"/>
  </r>
  <r>
    <d v="2021-03-25T00:00:00"/>
    <m/>
    <m/>
    <n v="10000292"/>
    <n v="900021"/>
    <s v="AUDITOR &amp; TREAS FEES"/>
    <m/>
    <n v="3"/>
    <n v="2510"/>
    <m/>
    <n v="845"/>
    <n v="9900"/>
    <n v="0"/>
    <n v="55"/>
    <n v="0"/>
    <n v="0"/>
    <m/>
    <m/>
    <x v="5"/>
    <x v="2"/>
    <x v="3"/>
    <x v="3"/>
  </r>
  <r>
    <d v="2021-03-25T00:00:00"/>
    <m/>
    <m/>
    <n v="2101229"/>
    <n v="199"/>
    <s v="AMERICAN FENCE, LLC"/>
    <m/>
    <n v="3"/>
    <n v="4510"/>
    <m/>
    <n v="620"/>
    <n v="9900"/>
    <n v="0"/>
    <n v="2"/>
    <n v="0"/>
    <n v="0"/>
    <m/>
    <m/>
    <x v="5"/>
    <x v="2"/>
    <x v="8"/>
    <x v="11"/>
  </r>
  <r>
    <d v="2021-03-31T00:00:00"/>
    <m/>
    <n v="104807"/>
    <m/>
    <m/>
    <m/>
    <s v="REAL ESTATE TAX SETTLEMENT"/>
    <n v="3"/>
    <m/>
    <n v="1111"/>
    <m/>
    <n v="9900"/>
    <n v="0"/>
    <n v="0"/>
    <m/>
    <m/>
    <n v="91268.14"/>
    <m/>
    <x v="5"/>
    <x v="3"/>
    <x v="0"/>
    <x v="0"/>
  </r>
  <r>
    <d v="2021-03-31T00:00:00"/>
    <n v="591434"/>
    <m/>
    <n v="10000297"/>
    <n v="900021"/>
    <s v="AUDITOR &amp; TREAS FEES"/>
    <s v="AUDITOR &amp; TREAS. FEES - PI"/>
    <n v="3"/>
    <n v="2510"/>
    <m/>
    <n v="845"/>
    <n v="9900"/>
    <n v="0"/>
    <n v="55"/>
    <n v="0"/>
    <n v="0"/>
    <m/>
    <n v="4264.12"/>
    <x v="5"/>
    <x v="2"/>
    <x v="3"/>
    <x v="3"/>
  </r>
  <r>
    <d v="2021-03-31T00:00:00"/>
    <m/>
    <m/>
    <n v="10000297"/>
    <n v="900021"/>
    <s v="AUDITOR &amp; TREAS FEES"/>
    <m/>
    <n v="3"/>
    <n v="2510"/>
    <m/>
    <n v="845"/>
    <n v="9900"/>
    <n v="0"/>
    <n v="55"/>
    <n v="0"/>
    <n v="0"/>
    <m/>
    <m/>
    <x v="5"/>
    <x v="2"/>
    <x v="3"/>
    <x v="3"/>
  </r>
  <r>
    <d v="2021-03-31T00:00:00"/>
    <m/>
    <n v="104807"/>
    <m/>
    <m/>
    <m/>
    <s v="PUBLIC UTILITY"/>
    <n v="3"/>
    <m/>
    <n v="1122"/>
    <m/>
    <n v="9900"/>
    <n v="0"/>
    <n v="0"/>
    <m/>
    <m/>
    <n v="12863.99"/>
    <m/>
    <x v="5"/>
    <x v="5"/>
    <x v="0"/>
    <x v="0"/>
  </r>
  <r>
    <d v="2021-03-31T00:00:00"/>
    <m/>
    <m/>
    <n v="10000297"/>
    <n v="900021"/>
    <s v="AUDITOR &amp; TREAS FEES"/>
    <m/>
    <n v="3"/>
    <n v="2510"/>
    <m/>
    <n v="845"/>
    <n v="9900"/>
    <n v="0"/>
    <n v="55"/>
    <n v="0"/>
    <n v="0"/>
    <m/>
    <m/>
    <x v="5"/>
    <x v="2"/>
    <x v="3"/>
    <x v="3"/>
  </r>
  <r>
    <d v="2021-03-04T00:00:00"/>
    <m/>
    <n v="104689"/>
    <m/>
    <m/>
    <m/>
    <s v="TAX ADVANCE MAR 2021"/>
    <n v="3"/>
    <m/>
    <n v="1111"/>
    <m/>
    <n v="9900"/>
    <n v="0"/>
    <n v="0"/>
    <m/>
    <m/>
    <n v="37100"/>
    <m/>
    <x v="5"/>
    <x v="3"/>
    <x v="0"/>
    <x v="0"/>
  </r>
  <r>
    <d v="2021-04-06T00:00:00"/>
    <n v="591439"/>
    <m/>
    <n v="10000301"/>
    <n v="900021"/>
    <s v="AUDITOR &amp; TREAS FEES"/>
    <s v="AUDITOR &amp; TREASURER FEES"/>
    <n v="3"/>
    <n v="2510"/>
    <m/>
    <n v="845"/>
    <n v="9900"/>
    <n v="0"/>
    <n v="55"/>
    <n v="0"/>
    <n v="0"/>
    <m/>
    <n v="46.2"/>
    <x v="5"/>
    <x v="2"/>
    <x v="3"/>
    <x v="3"/>
  </r>
  <r>
    <d v="2021-04-05T00:00:00"/>
    <m/>
    <n v="104817"/>
    <m/>
    <m/>
    <m/>
    <s v="MOBILE HOME RE TAX SETTLEMENT"/>
    <n v="3"/>
    <m/>
    <n v="1111"/>
    <m/>
    <n v="9900"/>
    <n v="0"/>
    <n v="0"/>
    <m/>
    <m/>
    <n v="343.93"/>
    <m/>
    <x v="5"/>
    <x v="3"/>
    <x v="0"/>
    <x v="0"/>
  </r>
  <r>
    <d v="2021-05-14T00:00:00"/>
    <m/>
    <n v="105036"/>
    <m/>
    <m/>
    <m/>
    <s v="HOMESTEAD"/>
    <n v="3"/>
    <m/>
    <n v="3132"/>
    <m/>
    <n v="9900"/>
    <n v="0"/>
    <n v="0"/>
    <m/>
    <m/>
    <n v="11333.34"/>
    <m/>
    <x v="5"/>
    <x v="1"/>
    <x v="0"/>
    <x v="0"/>
  </r>
  <r>
    <d v="2021-05-14T00:00:00"/>
    <m/>
    <n v="105036"/>
    <m/>
    <m/>
    <m/>
    <s v="ROLLBACK"/>
    <n v="3"/>
    <m/>
    <n v="3131"/>
    <m/>
    <n v="9900"/>
    <n v="0"/>
    <n v="0"/>
    <m/>
    <m/>
    <n v="20195.71"/>
    <m/>
    <x v="5"/>
    <x v="0"/>
    <x v="0"/>
    <x v="0"/>
  </r>
  <r>
    <d v="2021-06-10T00:00:00"/>
    <n v="116658"/>
    <m/>
    <n v="2101600"/>
    <n v="24132"/>
    <s v="WESTWIND ROOFING LLC"/>
    <s v="Repair and Seal NEHS Athletic Building Roof-Storm Damage"/>
    <n v="3"/>
    <n v="2720"/>
    <m/>
    <n v="423"/>
    <n v="9900"/>
    <n v="0"/>
    <n v="1"/>
    <n v="0"/>
    <n v="0"/>
    <m/>
    <n v="19706"/>
    <x v="5"/>
    <x v="2"/>
    <x v="1"/>
    <x v="1"/>
  </r>
  <r>
    <d v="2021-06-10T00:00:00"/>
    <n v="116658"/>
    <m/>
    <n v="2101601"/>
    <n v="24132"/>
    <s v="WESTWIND ROOFING LLC"/>
    <s v="Replace KRHS Athletic Building Roof with Durolast Roofing Membrane"/>
    <n v="3"/>
    <n v="2720"/>
    <m/>
    <n v="423"/>
    <n v="9900"/>
    <n v="0"/>
    <n v="2"/>
    <n v="0"/>
    <n v="0"/>
    <m/>
    <n v="25921"/>
    <x v="5"/>
    <x v="2"/>
    <x v="1"/>
    <x v="1"/>
  </r>
  <r>
    <d v="2021-06-02T00:00:00"/>
    <m/>
    <n v="105139"/>
    <m/>
    <m/>
    <m/>
    <s v="PROCEEDS FROM SALE OF MOOREFIELD RD"/>
    <n v="3"/>
    <m/>
    <n v="1931"/>
    <m/>
    <n v="0"/>
    <n v="0"/>
    <n v="0"/>
    <m/>
    <m/>
    <n v="36833"/>
    <m/>
    <x v="5"/>
    <x v="6"/>
    <x v="0"/>
    <x v="0"/>
  </r>
  <r>
    <d v="2021-06-30T00:00:00"/>
    <n v="116741"/>
    <m/>
    <n v="2101336"/>
    <n v="1622"/>
    <s v="JACOBS TELEPHONE CONTRACTORS"/>
    <s v="Provide and install wall mount cabinet, one wall mount fiber cabinet, one fiber shelf and two 12 SC coupler panels, 24 SC connectors, Label fiber lines, test each fiber line."/>
    <n v="3"/>
    <n v="4510"/>
    <m/>
    <n v="620"/>
    <n v="9900"/>
    <n v="0"/>
    <n v="2"/>
    <n v="0"/>
    <n v="0"/>
    <m/>
    <n v="4838.3999999999996"/>
    <x v="5"/>
    <x v="2"/>
    <x v="8"/>
    <x v="11"/>
  </r>
  <r>
    <d v="2021-06-01T00:00:00"/>
    <m/>
    <n v="105136"/>
    <m/>
    <m/>
    <m/>
    <s v="ROOF DAMAGE INSURANCE CLAIM"/>
    <n v="3"/>
    <m/>
    <n v="1934"/>
    <m/>
    <n v="0"/>
    <n v="0"/>
    <n v="0"/>
    <m/>
    <m/>
    <n v="20143.54"/>
    <m/>
    <x v="5"/>
    <x v="9"/>
    <x v="0"/>
    <x v="0"/>
  </r>
  <r>
    <d v="2021-07-26T00:00:00"/>
    <m/>
    <n v="105205"/>
    <m/>
    <m/>
    <m/>
    <s v="REAL ESTATE TAX SETTLEMENT"/>
    <n v="3"/>
    <m/>
    <n v="1111"/>
    <m/>
    <n v="9900"/>
    <n v="0"/>
    <n v="0"/>
    <m/>
    <m/>
    <n v="1560.99"/>
    <m/>
    <x v="6"/>
    <x v="3"/>
    <x v="0"/>
    <x v="0"/>
  </r>
  <r>
    <d v="2021-07-26T00:00:00"/>
    <n v="591492"/>
    <m/>
    <n v="10000375"/>
    <n v="900021"/>
    <s v="AUDITOR &amp; TREAS FEES"/>
    <s v="AUD/TREAS FEES 2ND HALF 2021"/>
    <n v="3"/>
    <n v="2510"/>
    <m/>
    <n v="845"/>
    <n v="9900"/>
    <n v="0"/>
    <n v="55"/>
    <n v="0"/>
    <n v="0"/>
    <m/>
    <n v="40.18"/>
    <x v="6"/>
    <x v="2"/>
    <x v="3"/>
    <x v="3"/>
  </r>
  <r>
    <d v="2021-08-09T00:00:00"/>
    <m/>
    <n v="105225"/>
    <m/>
    <m/>
    <m/>
    <s v="Distribute Advances Correctly"/>
    <n v="3"/>
    <m/>
    <n v="1111"/>
    <m/>
    <n v="9900"/>
    <n v="0"/>
    <n v="0"/>
    <m/>
    <m/>
    <n v="42500"/>
    <m/>
    <x v="6"/>
    <x v="3"/>
    <x v="0"/>
    <x v="0"/>
  </r>
  <r>
    <d v="2021-08-19T00:00:00"/>
    <n v="116957"/>
    <m/>
    <n v="2200287"/>
    <n v="212591"/>
    <s v="M. SILER, INC DBA BOOHER BLACKTOP"/>
    <s v="KR PARKING LOT SWEEPING AND POTHOLE REPAIR"/>
    <n v="3"/>
    <n v="2730"/>
    <m/>
    <n v="423"/>
    <n v="9900"/>
    <n v="0"/>
    <n v="2"/>
    <n v="0"/>
    <n v="0"/>
    <m/>
    <n v="4200"/>
    <x v="6"/>
    <x v="2"/>
    <x v="1"/>
    <x v="1"/>
  </r>
  <r>
    <d v="2021-08-19T00:00:00"/>
    <n v="591506"/>
    <m/>
    <n v="10000380"/>
    <n v="900021"/>
    <s v="AUDITOR &amp; TREAS FEES"/>
    <s v="AUDITOR &amp; TREASURER FEES"/>
    <n v="3"/>
    <n v="2510"/>
    <m/>
    <n v="845"/>
    <n v="9900"/>
    <n v="0"/>
    <n v="55"/>
    <n v="0"/>
    <n v="0"/>
    <m/>
    <n v="31.41"/>
    <x v="6"/>
    <x v="2"/>
    <x v="3"/>
    <x v="3"/>
  </r>
  <r>
    <d v="2021-08-02T00:00:00"/>
    <n v="591501"/>
    <m/>
    <n v="10000379"/>
    <n v="900021"/>
    <s v="AUDITOR &amp; TREAS FEES"/>
    <s v="AUDITOR &amp; TREASURER FEES-PERMANENT IMP"/>
    <n v="3"/>
    <n v="2510"/>
    <m/>
    <n v="845"/>
    <n v="9900"/>
    <n v="0"/>
    <n v="55"/>
    <n v="0"/>
    <n v="0"/>
    <m/>
    <n v="0.05"/>
    <x v="6"/>
    <x v="2"/>
    <x v="3"/>
    <x v="3"/>
  </r>
  <r>
    <d v="2021-08-09T00:00:00"/>
    <m/>
    <n v="105225"/>
    <m/>
    <m/>
    <m/>
    <s v="REAL ESTATE TAX SETTLEMENT"/>
    <n v="3"/>
    <m/>
    <n v="1111"/>
    <m/>
    <n v="9900"/>
    <n v="0"/>
    <n v="0"/>
    <m/>
    <m/>
    <n v="124238.03"/>
    <m/>
    <x v="6"/>
    <x v="3"/>
    <x v="0"/>
    <x v="0"/>
  </r>
  <r>
    <d v="2021-08-31T00:00:00"/>
    <m/>
    <n v="105353"/>
    <m/>
    <m/>
    <m/>
    <s v="Real Property Rollback"/>
    <n v="3"/>
    <m/>
    <n v="3131"/>
    <m/>
    <n v="9900"/>
    <n v="0"/>
    <n v="0"/>
    <m/>
    <m/>
    <n v="9.16"/>
    <m/>
    <x v="6"/>
    <x v="0"/>
    <x v="0"/>
    <x v="0"/>
  </r>
  <r>
    <d v="2021-08-19T00:00:00"/>
    <n v="116957"/>
    <m/>
    <n v="2200287"/>
    <n v="212591"/>
    <s v="M. SILER, INC DBA BOOHER BLACKTOP"/>
    <s v="NRE PARKING LOT SWEEPING AND POTHOLE REPAIR"/>
    <n v="3"/>
    <n v="2730"/>
    <m/>
    <n v="423"/>
    <n v="9900"/>
    <n v="0"/>
    <n v="3"/>
    <n v="0"/>
    <n v="0"/>
    <m/>
    <n v="3900"/>
    <x v="6"/>
    <x v="2"/>
    <x v="1"/>
    <x v="1"/>
  </r>
  <r>
    <d v="2021-08-19T00:00:00"/>
    <n v="116957"/>
    <m/>
    <n v="2200287"/>
    <n v="212591"/>
    <s v="M. SILER, INC DBA BOOHER BLACKTOP"/>
    <s v="NEHS PARKING LOT SWEEPING AND POTHOLE REPAIR"/>
    <n v="3"/>
    <n v="2730"/>
    <m/>
    <n v="423"/>
    <n v="9900"/>
    <n v="0"/>
    <n v="1"/>
    <n v="0"/>
    <n v="0"/>
    <m/>
    <n v="4800"/>
    <x v="6"/>
    <x v="2"/>
    <x v="1"/>
    <x v="1"/>
  </r>
  <r>
    <d v="2021-08-24T00:00:00"/>
    <m/>
    <n v="105288"/>
    <m/>
    <m/>
    <m/>
    <s v="ROLLBACK"/>
    <n v="3"/>
    <m/>
    <n v="3131"/>
    <m/>
    <n v="9900"/>
    <n v="0"/>
    <n v="0"/>
    <m/>
    <m/>
    <n v="23721.27"/>
    <m/>
    <x v="6"/>
    <x v="0"/>
    <x v="0"/>
    <x v="0"/>
  </r>
  <r>
    <d v="2021-08-09T00:00:00"/>
    <m/>
    <n v="105225"/>
    <m/>
    <m/>
    <m/>
    <s v="PUBLIC UTILITY"/>
    <n v="3"/>
    <m/>
    <n v="1122"/>
    <m/>
    <n v="9900"/>
    <n v="0"/>
    <n v="0"/>
    <m/>
    <m/>
    <n v="12863.99"/>
    <m/>
    <x v="6"/>
    <x v="5"/>
    <x v="0"/>
    <x v="0"/>
  </r>
  <r>
    <d v="2021-08-19T00:00:00"/>
    <n v="116957"/>
    <m/>
    <n v="2200287"/>
    <n v="212591"/>
    <s v="M. SILER, INC DBA BOOHER BLACKTOP"/>
    <s v="NEHS BUS ENTRANCE - EXCAVATE/RESURFACE HEAVY DUTY PAVEMENT, EXCAVATE AND INSTALL CULVERT PIPE/FRENCH DRAIN"/>
    <n v="3"/>
    <n v="5200"/>
    <m/>
    <n v="630"/>
    <n v="9900"/>
    <n v="0"/>
    <n v="90"/>
    <n v="0"/>
    <n v="0"/>
    <m/>
    <n v="43988"/>
    <x v="6"/>
    <x v="2"/>
    <x v="11"/>
    <x v="12"/>
  </r>
  <r>
    <d v="2021-08-19T00:00:00"/>
    <m/>
    <n v="105242"/>
    <m/>
    <m/>
    <m/>
    <s v="MOBILE HOME RE TAX SETTLEMENT"/>
    <n v="3"/>
    <m/>
    <n v="1111"/>
    <m/>
    <n v="9900"/>
    <n v="0"/>
    <n v="0"/>
    <m/>
    <m/>
    <n v="208.12"/>
    <m/>
    <x v="6"/>
    <x v="3"/>
    <x v="0"/>
    <x v="0"/>
  </r>
  <r>
    <d v="2021-08-19T00:00:00"/>
    <m/>
    <n v="105243"/>
    <m/>
    <m/>
    <m/>
    <s v="HOMESTEAD"/>
    <n v="3"/>
    <m/>
    <n v="3132"/>
    <m/>
    <n v="9900"/>
    <n v="0"/>
    <n v="0"/>
    <m/>
    <m/>
    <n v="52.22"/>
    <m/>
    <x v="6"/>
    <x v="1"/>
    <x v="0"/>
    <x v="0"/>
  </r>
  <r>
    <d v="2021-08-26T00:00:00"/>
    <n v="116984"/>
    <m/>
    <n v="2200255"/>
    <n v="16010"/>
    <s v="PAR, INC"/>
    <s v="Stripping of lots"/>
    <n v="3"/>
    <n v="2720"/>
    <m/>
    <n v="640"/>
    <n v="9900"/>
    <n v="0"/>
    <n v="66"/>
    <n v="0"/>
    <n v="0"/>
    <m/>
    <n v="2780"/>
    <x v="6"/>
    <x v="2"/>
    <x v="1"/>
    <x v="2"/>
  </r>
  <r>
    <d v="2021-08-02T00:00:00"/>
    <m/>
    <n v="105226"/>
    <m/>
    <m/>
    <m/>
    <s v="REAL ESTATE TAX SETTLEMENT MANF HOMES"/>
    <n v="3"/>
    <m/>
    <n v="1111"/>
    <m/>
    <n v="9900"/>
    <n v="0"/>
    <n v="0"/>
    <m/>
    <m/>
    <n v="0.24"/>
    <m/>
    <x v="6"/>
    <x v="3"/>
    <x v="0"/>
    <x v="0"/>
  </r>
  <r>
    <d v="2021-08-12T00:00:00"/>
    <n v="116923"/>
    <m/>
    <n v="2200316"/>
    <n v="212586"/>
    <s v="GJO DISTRIBUTORS &amp; CONTRACTING INC"/>
    <s v="Windows/doors replaced in the KR Pressbox"/>
    <n v="3"/>
    <n v="2720"/>
    <m/>
    <n v="423"/>
    <n v="9900"/>
    <n v="0"/>
    <n v="2"/>
    <n v="0"/>
    <n v="0"/>
    <m/>
    <n v="2000"/>
    <x v="6"/>
    <x v="2"/>
    <x v="1"/>
    <x v="1"/>
  </r>
  <r>
    <d v="2021-08-09T00:00:00"/>
    <n v="591500"/>
    <m/>
    <n v="10000378"/>
    <n v="900021"/>
    <s v="AUDITOR &amp; TREAS FEES"/>
    <s v="AUDITOR &amp; TREASURER FEES"/>
    <n v="3"/>
    <n v="2510"/>
    <m/>
    <n v="845"/>
    <n v="9900"/>
    <n v="0"/>
    <n v="55"/>
    <n v="0"/>
    <n v="0"/>
    <m/>
    <n v="3019.86"/>
    <x v="6"/>
    <x v="2"/>
    <x v="3"/>
    <x v="3"/>
  </r>
  <r>
    <d v="2021-08-19T00:00:00"/>
    <n v="116957"/>
    <m/>
    <n v="2200287"/>
    <n v="212591"/>
    <s v="M. SILER, INC DBA BOOHER BLACKTOP"/>
    <s v="RH PARKING LOT SWEEPING AND POTHOLE REPAIR"/>
    <n v="3"/>
    <n v="2730"/>
    <m/>
    <n v="423"/>
    <n v="9900"/>
    <n v="0"/>
    <n v="8"/>
    <n v="0"/>
    <n v="0"/>
    <m/>
    <n v="4800"/>
    <x v="6"/>
    <x v="2"/>
    <x v="1"/>
    <x v="1"/>
  </r>
  <r>
    <d v="2021-08-24T00:00:00"/>
    <m/>
    <n v="105288"/>
    <m/>
    <m/>
    <m/>
    <s v="HOMESTEAD"/>
    <n v="3"/>
    <m/>
    <n v="3132"/>
    <m/>
    <n v="9900"/>
    <n v="0"/>
    <n v="0"/>
    <m/>
    <m/>
    <n v="7863.88"/>
    <m/>
    <x v="6"/>
    <x v="1"/>
    <x v="0"/>
    <x v="0"/>
  </r>
  <r>
    <d v="2021-08-19T00:00:00"/>
    <m/>
    <n v="105243"/>
    <m/>
    <m/>
    <m/>
    <s v="ROLLBACK"/>
    <n v="3"/>
    <m/>
    <n v="3131"/>
    <m/>
    <n v="9900"/>
    <n v="0"/>
    <n v="0"/>
    <m/>
    <m/>
    <n v="227"/>
    <m/>
    <x v="6"/>
    <x v="0"/>
    <x v="0"/>
    <x v="0"/>
  </r>
  <r>
    <d v="2021-09-22T00:00:00"/>
    <m/>
    <n v="105483"/>
    <m/>
    <m/>
    <m/>
    <s v="REVERSE RECEIPT #105353"/>
    <n v="3"/>
    <m/>
    <n v="3131"/>
    <m/>
    <n v="9900"/>
    <n v="0"/>
    <n v="0"/>
    <m/>
    <m/>
    <n v="-9.16"/>
    <m/>
    <x v="6"/>
    <x v="0"/>
    <x v="0"/>
    <x v="0"/>
  </r>
  <r>
    <d v="2021-09-22T00:00:00"/>
    <m/>
    <n v="105483"/>
    <m/>
    <m/>
    <m/>
    <s v="PI - MFG HOME ROLLBACK"/>
    <n v="3"/>
    <m/>
    <n v="3131"/>
    <m/>
    <n v="9900"/>
    <n v="0"/>
    <n v="0"/>
    <m/>
    <m/>
    <n v="0.34"/>
    <m/>
    <x v="6"/>
    <x v="0"/>
    <x v="0"/>
    <x v="0"/>
  </r>
  <r>
    <d v="2021-09-08T00:00:00"/>
    <m/>
    <n v="105394"/>
    <m/>
    <m/>
    <m/>
    <s v="HOMESTEAD PI FUND"/>
    <n v="3"/>
    <m/>
    <n v="3132"/>
    <m/>
    <n v="9900"/>
    <n v="0"/>
    <n v="0"/>
    <m/>
    <m/>
    <n v="65.23"/>
    <m/>
    <x v="6"/>
    <x v="1"/>
    <x v="0"/>
    <x v="0"/>
  </r>
  <r>
    <d v="2021-09-09T00:00:00"/>
    <n v="117107"/>
    <m/>
    <n v="2200316"/>
    <n v="212586"/>
    <s v="GJO DISTRIBUTORS &amp; CONTRACTING INC"/>
    <s v="Windows/doors replaced in the KR Pressbox"/>
    <n v="3"/>
    <n v="2720"/>
    <m/>
    <n v="423"/>
    <n v="9900"/>
    <n v="0"/>
    <n v="2"/>
    <n v="0"/>
    <n v="0"/>
    <m/>
    <n v="6300"/>
    <x v="6"/>
    <x v="2"/>
    <x v="1"/>
    <x v="1"/>
  </r>
  <r>
    <d v="2021-09-22T00:00:00"/>
    <m/>
    <n v="105482"/>
    <m/>
    <m/>
    <m/>
    <s v="MFG HOME ROLLBACK - PI"/>
    <n v="3"/>
    <m/>
    <n v="3131"/>
    <m/>
    <n v="9900"/>
    <n v="0"/>
    <n v="0"/>
    <m/>
    <m/>
    <n v="76.27"/>
    <m/>
    <x v="6"/>
    <x v="0"/>
    <x v="0"/>
    <x v="0"/>
  </r>
  <r>
    <d v="2021-09-08T00:00:00"/>
    <m/>
    <n v="105394"/>
    <m/>
    <m/>
    <m/>
    <s v="ROLLBACK PI FUND"/>
    <n v="3"/>
    <m/>
    <n v="3131"/>
    <m/>
    <n v="9900"/>
    <n v="0"/>
    <n v="0"/>
    <m/>
    <m/>
    <n v="227.12"/>
    <m/>
    <x v="6"/>
    <x v="0"/>
    <x v="0"/>
    <x v="0"/>
  </r>
  <r>
    <d v="2021-09-16T00:00:00"/>
    <n v="117156"/>
    <m/>
    <n v="2200256"/>
    <n v="16216"/>
    <s v="PINNACLE, LLC"/>
    <s v="Repair to Kenton Ridge Chiller Board"/>
    <n v="3"/>
    <n v="2720"/>
    <m/>
    <n v="640"/>
    <n v="9900"/>
    <n v="0"/>
    <n v="2"/>
    <n v="0"/>
    <n v="0"/>
    <m/>
    <n v="7580"/>
    <x v="6"/>
    <x v="2"/>
    <x v="1"/>
    <x v="2"/>
  </r>
  <r>
    <d v="2021-09-02T00:00:00"/>
    <n v="117035"/>
    <m/>
    <n v="2200255"/>
    <n v="16010"/>
    <s v="PAR, INC"/>
    <s v="Stripping of lots"/>
    <n v="3"/>
    <n v="2720"/>
    <m/>
    <n v="640"/>
    <n v="9900"/>
    <n v="0"/>
    <n v="66"/>
    <n v="0"/>
    <n v="0"/>
    <m/>
    <n v="3195"/>
    <x v="6"/>
    <x v="2"/>
    <x v="1"/>
    <x v="2"/>
  </r>
  <r>
    <d v="2021-09-16T00:00:00"/>
    <n v="117178"/>
    <m/>
    <n v="2200258"/>
    <n v="212589"/>
    <s v="Waibel Energy Systems, Inc"/>
    <s v="NEHS DUCT WORK REPLACEMENT"/>
    <n v="3"/>
    <n v="5600"/>
    <m/>
    <n v="620"/>
    <n v="9900"/>
    <n v="0"/>
    <n v="1"/>
    <n v="0"/>
    <n v="0"/>
    <m/>
    <n v="7248"/>
    <x v="6"/>
    <x v="2"/>
    <x v="10"/>
    <x v="11"/>
  </r>
  <r>
    <d v="2021-10-12T00:00:00"/>
    <n v="117416"/>
    <m/>
    <n v="2200255"/>
    <n v="16010"/>
    <s v="PAR, INC"/>
    <s v="Stripping of lots"/>
    <n v="3"/>
    <n v="2720"/>
    <m/>
    <n v="640"/>
    <n v="9900"/>
    <n v="0"/>
    <n v="66"/>
    <n v="0"/>
    <n v="0"/>
    <m/>
    <n v="3645"/>
    <x v="6"/>
    <x v="2"/>
    <x v="1"/>
    <x v="2"/>
  </r>
  <r>
    <d v="2021-10-12T00:00:00"/>
    <m/>
    <n v="105617"/>
    <m/>
    <m/>
    <m/>
    <s v="MH HOMESTEAD CLARK"/>
    <n v="3"/>
    <m/>
    <n v="3132"/>
    <m/>
    <n v="9900"/>
    <n v="0"/>
    <n v="0"/>
    <m/>
    <m/>
    <n v="73.72"/>
    <m/>
    <x v="6"/>
    <x v="1"/>
    <x v="0"/>
    <x v="0"/>
  </r>
  <r>
    <d v="2021-11-18T00:00:00"/>
    <n v="117692"/>
    <m/>
    <n v="2101600"/>
    <n v="24132"/>
    <s v="WESTWIND ROOFING LLC"/>
    <s v="Repair and Seal NEHS Athletic Building Roof-Storm Damage"/>
    <n v="3"/>
    <n v="2720"/>
    <m/>
    <n v="423"/>
    <n v="9900"/>
    <n v="0"/>
    <n v="1"/>
    <n v="0"/>
    <n v="0"/>
    <m/>
    <n v="11823.6"/>
    <x v="6"/>
    <x v="2"/>
    <x v="1"/>
    <x v="1"/>
  </r>
  <r>
    <d v="2021-11-16T00:00:00"/>
    <m/>
    <n v="105818"/>
    <m/>
    <m/>
    <m/>
    <s v="BUS #34 2005 INTERNATIONAL"/>
    <n v="3"/>
    <m/>
    <n v="1931"/>
    <m/>
    <n v="9900"/>
    <n v="0"/>
    <n v="0"/>
    <m/>
    <m/>
    <n v="500"/>
    <m/>
    <x v="6"/>
    <x v="6"/>
    <x v="0"/>
    <x v="0"/>
  </r>
  <r>
    <d v="2021-11-16T00:00:00"/>
    <m/>
    <n v="105818"/>
    <m/>
    <m/>
    <m/>
    <s v="BUS #29 2000 INTERNATIONAL"/>
    <n v="3"/>
    <m/>
    <n v="1931"/>
    <m/>
    <n v="9900"/>
    <n v="0"/>
    <n v="0"/>
    <m/>
    <m/>
    <n v="500"/>
    <m/>
    <x v="6"/>
    <x v="6"/>
    <x v="0"/>
    <x v="0"/>
  </r>
  <r>
    <d v="2021-11-16T00:00:00"/>
    <m/>
    <n v="105818"/>
    <m/>
    <m/>
    <m/>
    <s v="BUS #8 BLUEBIRD"/>
    <n v="3"/>
    <m/>
    <n v="1931"/>
    <m/>
    <n v="9900"/>
    <n v="0"/>
    <n v="0"/>
    <m/>
    <m/>
    <n v="500"/>
    <m/>
    <x v="6"/>
    <x v="6"/>
    <x v="0"/>
    <x v="0"/>
  </r>
  <r>
    <d v="2021-11-16T00:00:00"/>
    <m/>
    <n v="105818"/>
    <m/>
    <m/>
    <m/>
    <s v="BUS #38 2008 INTERNATIONAL"/>
    <n v="3"/>
    <m/>
    <n v="1931"/>
    <m/>
    <n v="9900"/>
    <n v="0"/>
    <n v="0"/>
    <m/>
    <m/>
    <n v="500"/>
    <m/>
    <x v="6"/>
    <x v="6"/>
    <x v="0"/>
    <x v="0"/>
  </r>
  <r>
    <d v="2021-11-16T00:00:00"/>
    <m/>
    <n v="105818"/>
    <m/>
    <m/>
    <m/>
    <s v="BUS #10 1998 INTERNATIONAL"/>
    <n v="3"/>
    <m/>
    <n v="1931"/>
    <m/>
    <n v="9900"/>
    <n v="0"/>
    <n v="0"/>
    <m/>
    <m/>
    <n v="500"/>
    <m/>
    <x v="6"/>
    <x v="6"/>
    <x v="0"/>
    <x v="0"/>
  </r>
  <r>
    <d v="2021-11-16T00:00:00"/>
    <m/>
    <n v="105818"/>
    <m/>
    <m/>
    <m/>
    <s v="BUS #26 2005 INTERNATIONAL"/>
    <n v="3"/>
    <m/>
    <n v="1931"/>
    <m/>
    <n v="9900"/>
    <n v="0"/>
    <n v="0"/>
    <m/>
    <m/>
    <n v="500"/>
    <m/>
    <x v="6"/>
    <x v="6"/>
    <x v="0"/>
    <x v="0"/>
  </r>
  <r>
    <d v="2021-11-16T00:00:00"/>
    <m/>
    <n v="105818"/>
    <m/>
    <m/>
    <m/>
    <s v="2007 FORD F550 DUMP TRUCK/SALT SPREADER/PLOW"/>
    <n v="3"/>
    <m/>
    <n v="1931"/>
    <m/>
    <n v="9900"/>
    <n v="0"/>
    <n v="0"/>
    <m/>
    <m/>
    <n v="1000"/>
    <m/>
    <x v="6"/>
    <x v="6"/>
    <x v="0"/>
    <x v="0"/>
  </r>
  <r>
    <d v="2021-11-16T00:00:00"/>
    <m/>
    <n v="105818"/>
    <m/>
    <m/>
    <m/>
    <s v="BUS #24 2005 INTERNATIONAL"/>
    <n v="3"/>
    <m/>
    <n v="1931"/>
    <m/>
    <n v="9900"/>
    <n v="0"/>
    <n v="0"/>
    <m/>
    <m/>
    <n v="500"/>
    <m/>
    <x v="6"/>
    <x v="6"/>
    <x v="0"/>
    <x v="0"/>
  </r>
  <r>
    <d v="2021-11-16T00:00:00"/>
    <m/>
    <n v="105818"/>
    <m/>
    <m/>
    <m/>
    <s v="BUS #2 2005 INTERNATIONAL"/>
    <n v="3"/>
    <m/>
    <n v="1931"/>
    <m/>
    <n v="9900"/>
    <n v="0"/>
    <n v="0"/>
    <m/>
    <m/>
    <n v="500"/>
    <m/>
    <x v="6"/>
    <x v="6"/>
    <x v="0"/>
    <x v="0"/>
  </r>
  <r>
    <d v="2021-11-16T00:00:00"/>
    <m/>
    <n v="105818"/>
    <m/>
    <m/>
    <m/>
    <s v="1993 GMC C1500 EXT"/>
    <n v="3"/>
    <m/>
    <n v="1931"/>
    <m/>
    <n v="9900"/>
    <n v="0"/>
    <n v="0"/>
    <m/>
    <m/>
    <n v="200"/>
    <m/>
    <x v="6"/>
    <x v="6"/>
    <x v="0"/>
    <x v="0"/>
  </r>
  <r>
    <d v="2021-12-16T00:00:00"/>
    <n v="117879"/>
    <m/>
    <n v="2200925"/>
    <n v="18282"/>
    <s v="RUSH BUS CENTERS OF OHIO, INC"/>
    <s v="SERIAL NO. 4DRBUC8N1NB843954"/>
    <n v="3"/>
    <n v="2810"/>
    <m/>
    <n v="640"/>
    <n v="9900"/>
    <n v="0"/>
    <n v="90"/>
    <n v="0"/>
    <n v="0"/>
    <m/>
    <n v="90893"/>
    <x v="6"/>
    <x v="2"/>
    <x v="7"/>
    <x v="2"/>
  </r>
  <r>
    <d v="2021-12-09T00:00:00"/>
    <n v="117821"/>
    <m/>
    <n v="2200843"/>
    <n v="18180"/>
    <s v="HILLYARD CHEMICAL PRODUCTS"/>
    <s v="SOFTWARE SERVICE AUTONOMY 3 YEAR"/>
    <n v="3"/>
    <n v="2720"/>
    <m/>
    <n v="640"/>
    <n v="9900"/>
    <n v="0"/>
    <n v="66"/>
    <n v="0"/>
    <n v="0"/>
    <m/>
    <n v="18000"/>
    <x v="6"/>
    <x v="2"/>
    <x v="1"/>
    <x v="2"/>
  </r>
  <r>
    <d v="2021-12-09T00:00:00"/>
    <n v="117821"/>
    <m/>
    <n v="2200843"/>
    <n v="18180"/>
    <s v="HILLYARD CHEMICAL PRODUCTS"/>
    <s v="SCRUBBER RIDER"/>
    <n v="3"/>
    <n v="2720"/>
    <m/>
    <n v="640"/>
    <n v="9900"/>
    <n v="0"/>
    <n v="66"/>
    <n v="0"/>
    <n v="0"/>
    <m/>
    <n v="42000"/>
    <x v="6"/>
    <x v="2"/>
    <x v="1"/>
    <x v="2"/>
  </r>
  <r>
    <d v="2021-12-16T00:00:00"/>
    <n v="117891"/>
    <m/>
    <n v="2101601"/>
    <n v="24132"/>
    <s v="WESTWIND ROOFING LLC"/>
    <s v="Replace KRHS Athletic Building Roof with Durolast Roofing Membrane"/>
    <n v="3"/>
    <n v="2720"/>
    <m/>
    <n v="423"/>
    <n v="9900"/>
    <n v="0"/>
    <n v="2"/>
    <n v="0"/>
    <n v="0"/>
    <m/>
    <n v="15552.6"/>
    <x v="6"/>
    <x v="2"/>
    <x v="1"/>
    <x v="1"/>
  </r>
  <r>
    <d v="2022-01-13T00:00:00"/>
    <n v="118034"/>
    <m/>
    <n v="2200604"/>
    <n v="212610"/>
    <s v="KRAMER ELECTRICAL SERVICE LLC"/>
    <s v="ELIMINATE 14 EXISTING WOOD POSTS WHERE THE BUSES PARK AND INSTALL 14 2&quot; RIDGID CONDUIT POLES"/>
    <n v="3"/>
    <n v="5200"/>
    <m/>
    <n v="630"/>
    <n v="9900"/>
    <n v="0"/>
    <n v="90"/>
    <n v="0"/>
    <n v="0"/>
    <m/>
    <n v="12210"/>
    <x v="6"/>
    <x v="2"/>
    <x v="11"/>
    <x v="12"/>
  </r>
  <r>
    <d v="2022-01-27T00:00:00"/>
    <n v="591599"/>
    <m/>
    <n v="2200888"/>
    <n v="212652"/>
    <s v="PNC BANK NATIONAL ASSOCIATION"/>
    <s v="SOUND SYSTEM REPLACEMENT PARTS FOR KR AUDITIORIUM"/>
    <n v="3"/>
    <n v="4134"/>
    <m/>
    <n v="519"/>
    <n v="9900"/>
    <n v="0"/>
    <n v="2"/>
    <n v="0"/>
    <n v="0"/>
    <m/>
    <n v="21.99"/>
    <x v="6"/>
    <x v="2"/>
    <x v="2"/>
    <x v="10"/>
  </r>
  <r>
    <d v="2022-01-20T00:00:00"/>
    <n v="118075"/>
    <m/>
    <n v="2200977"/>
    <n v="212655"/>
    <s v="LEPI ENTERPRISES, INC"/>
    <s v="SVE ASBESTOS ABATEMENT - CAUSED BY WATER LEAK DAMAGE"/>
    <n v="3"/>
    <n v="5600"/>
    <m/>
    <n v="620"/>
    <n v="9900"/>
    <n v="0"/>
    <n v="4"/>
    <n v="0"/>
    <n v="0"/>
    <m/>
    <n v="3665"/>
    <x v="6"/>
    <x v="2"/>
    <x v="10"/>
    <x v="11"/>
  </r>
  <r>
    <d v="2022-01-06T00:00:00"/>
    <n v="117972"/>
    <m/>
    <n v="2200888"/>
    <n v="20941"/>
    <s v="SWEETWATER SOUND INC"/>
    <s v="SOUND SYSTEM REPLACEMENT PARTS FOR KR AUDITIORIUM"/>
    <n v="3"/>
    <n v="4134"/>
    <m/>
    <n v="519"/>
    <n v="9900"/>
    <n v="0"/>
    <n v="2"/>
    <n v="0"/>
    <n v="0"/>
    <m/>
    <n v="1162.1400000000001"/>
    <x v="6"/>
    <x v="2"/>
    <x v="2"/>
    <x v="10"/>
  </r>
  <r>
    <d v="2022-01-27T00:00:00"/>
    <n v="118100"/>
    <m/>
    <n v="2200981"/>
    <n v="16216"/>
    <s v="PINNACLE, LLC"/>
    <s v="DISCONNECT AND REPLACE FAILED ROOFTOP UNIT"/>
    <n v="3"/>
    <n v="5600"/>
    <m/>
    <n v="620"/>
    <n v="9900"/>
    <n v="0"/>
    <n v="3"/>
    <n v="0"/>
    <n v="0"/>
    <m/>
    <n v="17970"/>
    <x v="6"/>
    <x v="2"/>
    <x v="10"/>
    <x v="11"/>
  </r>
  <r>
    <d v="2022-01-27T00:00:00"/>
    <n v="591599"/>
    <m/>
    <n v="2200888"/>
    <n v="212652"/>
    <s v="PNC BANK NATIONAL ASSOCIATION"/>
    <s v="SOUND SYSTEM REPLACEMENT PARTS FOR KR AUDITIORIUM"/>
    <n v="3"/>
    <n v="4134"/>
    <m/>
    <n v="519"/>
    <n v="9900"/>
    <n v="0"/>
    <n v="2"/>
    <n v="0"/>
    <n v="0"/>
    <m/>
    <n v="1316"/>
    <x v="6"/>
    <x v="2"/>
    <x v="2"/>
    <x v="10"/>
  </r>
  <r>
    <d v="2022-01-13T00:00:00"/>
    <n v="118034"/>
    <m/>
    <n v="2200604"/>
    <n v="212610"/>
    <s v="KRAMER ELECTRICAL SERVICE LLC"/>
    <s v="ADD 4 DEDICATED 20AMP 120 VOLT CIRCUITS FROM AN EXISTING QO SUBPANEL IN THE BACK SHED TO 4 NEW RIGID POLES NEAR BUS PARKING AREA"/>
    <n v="3"/>
    <n v="5200"/>
    <m/>
    <n v="630"/>
    <n v="9900"/>
    <n v="0"/>
    <n v="90"/>
    <n v="0"/>
    <n v="0"/>
    <m/>
    <n v="6710"/>
    <x v="6"/>
    <x v="2"/>
    <x v="11"/>
    <x v="12"/>
  </r>
</pivotCacheRecords>
</file>

<file path=xl/pivotCache/pivotCacheRecords2.xml><?xml version="1.0" encoding="utf-8"?>
<pivotCacheRecords xmlns="http://schemas.openxmlformats.org/spreadsheetml/2006/main" xmlns:r="http://schemas.openxmlformats.org/officeDocument/2006/relationships" count="867">
  <r>
    <d v="2015-07-21T00:00:00"/>
    <n v="100554"/>
    <m/>
    <n v="1555462"/>
    <n v="4235"/>
    <s v="CDW GOVERNMENT, INC"/>
    <s v="chrome books for 6th 7th &amp; 8th"/>
    <n v="1"/>
    <n v="1120"/>
    <m/>
    <n v="640"/>
    <n v="0"/>
    <n v="0"/>
    <n v="10"/>
    <n v="0"/>
    <n v="0"/>
    <n v="0"/>
    <n v="2474.9"/>
    <x v="0"/>
    <e v="#N/A"/>
    <x v="0"/>
    <x v="0"/>
  </r>
  <r>
    <d v="2015-07-21T00:00:00"/>
    <n v="100554"/>
    <m/>
    <n v="1555462"/>
    <n v="4235"/>
    <s v="CDW GOVERNMENT, INC"/>
    <s v="&quot;THEN AND NOW&quot;.  SEE PO 151011"/>
    <n v="1"/>
    <n v="1120"/>
    <m/>
    <n v="640"/>
    <n v="0"/>
    <n v="0"/>
    <n v="10"/>
    <n v="0"/>
    <n v="0"/>
    <n v="0"/>
    <n v="0"/>
    <x v="0"/>
    <e v="#N/A"/>
    <x v="0"/>
    <x v="0"/>
  </r>
  <r>
    <d v="2015-07-21T00:00:00"/>
    <n v="100554"/>
    <m/>
    <n v="1555462"/>
    <n v="4235"/>
    <s v="CDW GOVERNMENT, INC"/>
    <s v="chrome books for 6th 7th &amp; 8th"/>
    <n v="1"/>
    <n v="1120"/>
    <m/>
    <n v="640"/>
    <n v="0"/>
    <n v="0"/>
    <n v="10"/>
    <n v="0"/>
    <n v="0"/>
    <n v="0"/>
    <n v="300"/>
    <x v="0"/>
    <e v="#N/A"/>
    <x v="0"/>
    <x v="0"/>
  </r>
  <r>
    <d v="2015-07-28T00:00:00"/>
    <n v="100583"/>
    <m/>
    <n v="161024"/>
    <n v="6097"/>
    <s v="FAZIO COLOR SHOP,INC."/>
    <s v="new carpet in main office"/>
    <n v="1"/>
    <n v="2421"/>
    <m/>
    <n v="640"/>
    <n v="0"/>
    <n v="0"/>
    <n v="10"/>
    <n v="0"/>
    <n v="0"/>
    <n v="0"/>
    <n v="1360"/>
    <x v="0"/>
    <e v="#N/A"/>
    <x v="1"/>
    <x v="0"/>
  </r>
  <r>
    <d v="2015-07-28T00:00:00"/>
    <n v="100583"/>
    <m/>
    <n v="161024"/>
    <n v="6097"/>
    <s v="FAZIO COLOR SHOP,INC."/>
    <s v="rubber base on walls"/>
    <n v="1"/>
    <n v="2421"/>
    <m/>
    <n v="640"/>
    <n v="0"/>
    <n v="0"/>
    <n v="10"/>
    <n v="0"/>
    <n v="0"/>
    <n v="0"/>
    <n v="350"/>
    <x v="0"/>
    <e v="#N/A"/>
    <x v="1"/>
    <x v="0"/>
  </r>
  <r>
    <d v="2015-07-28T00:00:00"/>
    <n v="100583"/>
    <m/>
    <n v="161024"/>
    <n v="6097"/>
    <s v="FAZIO COLOR SHOP,INC."/>
    <s v="prep work for damaged floor"/>
    <n v="1"/>
    <n v="2421"/>
    <m/>
    <n v="640"/>
    <n v="0"/>
    <n v="0"/>
    <n v="10"/>
    <n v="0"/>
    <n v="0"/>
    <n v="0"/>
    <n v="150"/>
    <x v="0"/>
    <e v="#N/A"/>
    <x v="1"/>
    <x v="0"/>
  </r>
  <r>
    <d v="2015-07-29T00:00:00"/>
    <n v="100593"/>
    <m/>
    <n v="1555500"/>
    <n v="20190"/>
    <s v="SOITA"/>
    <s v="APPROVED AT MAY 21, 2015 BOE"/>
    <n v="1"/>
    <n v="1130"/>
    <m/>
    <n v="640"/>
    <n v="0"/>
    <n v="31700"/>
    <n v="1"/>
    <n v="0"/>
    <n v="0"/>
    <n v="0"/>
    <n v="0"/>
    <x v="0"/>
    <e v="#N/A"/>
    <x v="0"/>
    <x v="0"/>
  </r>
  <r>
    <d v="2015-08-04T00:00:00"/>
    <n v="100616"/>
    <m/>
    <n v="1655194"/>
    <n v="191"/>
    <s v="AMERICAN EXPRESS"/>
    <s v="FUJITSU FI-7160 DUPLEX 600 DPI"/>
    <n v="1"/>
    <n v="2510"/>
    <m/>
    <n v="640"/>
    <n v="0"/>
    <n v="0"/>
    <n v="55"/>
    <n v="0"/>
    <n v="0"/>
    <n v="0"/>
    <n v="854"/>
    <x v="0"/>
    <e v="#N/A"/>
    <x v="2"/>
    <x v="0"/>
  </r>
  <r>
    <d v="2015-08-04T00:00:00"/>
    <n v="100616"/>
    <m/>
    <n v="1655194"/>
    <n v="191"/>
    <s v="AMERICAN EXPRESS"/>
    <s v="3 YEAR EXTENDED WARRANTY ON"/>
    <n v="1"/>
    <n v="2510"/>
    <m/>
    <n v="640"/>
    <n v="0"/>
    <n v="0"/>
    <n v="55"/>
    <n v="0"/>
    <n v="0"/>
    <n v="0"/>
    <n v="99"/>
    <x v="0"/>
    <e v="#N/A"/>
    <x v="2"/>
    <x v="0"/>
  </r>
  <r>
    <d v="2015-08-04T00:00:00"/>
    <n v="100616"/>
    <m/>
    <n v="1655194"/>
    <n v="191"/>
    <s v="AMERICAN EXPRESS"/>
    <s v="SHIPPING"/>
    <n v="1"/>
    <n v="2510"/>
    <m/>
    <n v="640"/>
    <n v="0"/>
    <n v="0"/>
    <n v="55"/>
    <n v="0"/>
    <n v="0"/>
    <n v="0"/>
    <n v="0"/>
    <x v="0"/>
    <e v="#N/A"/>
    <x v="2"/>
    <x v="0"/>
  </r>
  <r>
    <d v="2015-08-05T00:00:00"/>
    <n v="100617"/>
    <m/>
    <n v="1655208"/>
    <n v="4235"/>
    <s v="CDW GOVERNMENT, INC"/>
    <s v="Google Management License"/>
    <n v="1"/>
    <n v="1120"/>
    <m/>
    <n v="640"/>
    <n v="0"/>
    <n v="31700"/>
    <n v="10"/>
    <n v="0"/>
    <n v="205"/>
    <n v="0"/>
    <n v="750"/>
    <x v="0"/>
    <e v="#N/A"/>
    <x v="0"/>
    <x v="0"/>
  </r>
  <r>
    <d v="2015-08-05T00:00:00"/>
    <n v="100617"/>
    <m/>
    <n v="1655208"/>
    <n v="4235"/>
    <s v="CDW GOVERNMENT, INC"/>
    <e v="#NAME?"/>
    <n v="1"/>
    <n v="1120"/>
    <m/>
    <n v="640"/>
    <n v="0"/>
    <n v="31700"/>
    <n v="11"/>
    <n v="0"/>
    <n v="205"/>
    <n v="0"/>
    <n v="750"/>
    <x v="0"/>
    <e v="#N/A"/>
    <x v="0"/>
    <x v="0"/>
  </r>
  <r>
    <d v="2015-08-05T00:00:00"/>
    <n v="100617"/>
    <m/>
    <n v="1655208"/>
    <n v="4235"/>
    <s v="CDW GOVERNMENT, INC"/>
    <e v="#NAME?"/>
    <n v="1"/>
    <n v="1120"/>
    <m/>
    <n v="640"/>
    <n v="0"/>
    <n v="0"/>
    <n v="10"/>
    <n v="0"/>
    <n v="0"/>
    <n v="0"/>
    <n v="1500"/>
    <x v="0"/>
    <e v="#N/A"/>
    <x v="0"/>
    <x v="0"/>
  </r>
  <r>
    <d v="2015-08-05T00:00:00"/>
    <n v="100617"/>
    <m/>
    <n v="1655208"/>
    <n v="4235"/>
    <s v="CDW GOVERNMENT, INC"/>
    <s v="50 to be payed for by NRMS per"/>
    <n v="1"/>
    <n v="1130"/>
    <m/>
    <n v="640"/>
    <n v="0"/>
    <n v="31700"/>
    <n v="1"/>
    <n v="0"/>
    <n v="0"/>
    <n v="0"/>
    <n v="0"/>
    <x v="0"/>
    <e v="#N/A"/>
    <x v="0"/>
    <x v="0"/>
  </r>
  <r>
    <d v="2015-08-05T00:00:00"/>
    <n v="100617"/>
    <m/>
    <n v="1655208"/>
    <n v="4235"/>
    <s v="CDW GOVERNMENT, INC"/>
    <s v="Samsung ChromeBook"/>
    <n v="1"/>
    <n v="1120"/>
    <m/>
    <n v="640"/>
    <n v="0"/>
    <n v="31700"/>
    <n v="10"/>
    <n v="0"/>
    <n v="205"/>
    <n v="0"/>
    <n v="4975"/>
    <x v="0"/>
    <e v="#N/A"/>
    <x v="0"/>
    <x v="0"/>
  </r>
  <r>
    <d v="2015-08-05T00:00:00"/>
    <n v="100617"/>
    <m/>
    <n v="1655208"/>
    <n v="4235"/>
    <s v="CDW GOVERNMENT, INC"/>
    <e v="#NAME?"/>
    <n v="1"/>
    <n v="1120"/>
    <m/>
    <n v="640"/>
    <n v="0"/>
    <n v="31700"/>
    <n v="11"/>
    <n v="0"/>
    <n v="205"/>
    <n v="0"/>
    <n v="4975"/>
    <x v="0"/>
    <e v="#N/A"/>
    <x v="0"/>
    <x v="0"/>
  </r>
  <r>
    <d v="2015-08-05T00:00:00"/>
    <n v="100617"/>
    <m/>
    <n v="1655208"/>
    <n v="4235"/>
    <s v="CDW GOVERNMENT, INC"/>
    <e v="#NAME?"/>
    <n v="1"/>
    <n v="1120"/>
    <m/>
    <n v="640"/>
    <n v="0"/>
    <n v="0"/>
    <n v="10"/>
    <n v="0"/>
    <n v="0"/>
    <n v="0"/>
    <n v="9950"/>
    <x v="0"/>
    <e v="#N/A"/>
    <x v="0"/>
    <x v="0"/>
  </r>
  <r>
    <d v="2015-08-05T00:00:00"/>
    <n v="100618"/>
    <m/>
    <n v="1655101"/>
    <n v="77"/>
    <s v="ADVANCED MEDICAL EQUIP.,INC"/>
    <s v="INVACARE RELIANT 450 POWERLIFT"/>
    <n v="1"/>
    <n v="1230"/>
    <m/>
    <n v="640"/>
    <n v="0"/>
    <n v="0"/>
    <n v="3"/>
    <n v="0"/>
    <n v="414"/>
    <n v="0"/>
    <n v="437.28"/>
    <x v="0"/>
    <e v="#N/A"/>
    <x v="3"/>
    <x v="0"/>
  </r>
  <r>
    <d v="2015-08-05T00:00:00"/>
    <n v="100618"/>
    <m/>
    <n v="1655101"/>
    <n v="77"/>
    <s v="ADVANCED MEDICAL EQUIP.,INC"/>
    <s v="-INVACARE RELIANT 450 POWERLIF"/>
    <n v="1"/>
    <n v="1230"/>
    <m/>
    <n v="640"/>
    <n v="0"/>
    <n v="0"/>
    <n v="4"/>
    <n v="0"/>
    <n v="414"/>
    <n v="0"/>
    <n v="437.28"/>
    <x v="0"/>
    <e v="#N/A"/>
    <x v="3"/>
    <x v="0"/>
  </r>
  <r>
    <d v="2015-08-05T00:00:00"/>
    <n v="100618"/>
    <m/>
    <n v="1655101"/>
    <n v="77"/>
    <s v="ADVANCED MEDICAL EQUIP.,INC"/>
    <s v="-INVACARE RELIANT 450 POWERLIF"/>
    <n v="1"/>
    <n v="1230"/>
    <m/>
    <n v="640"/>
    <n v="0"/>
    <n v="0"/>
    <n v="8"/>
    <n v="0"/>
    <n v="414"/>
    <n v="0"/>
    <n v="437.28"/>
    <x v="0"/>
    <e v="#N/A"/>
    <x v="3"/>
    <x v="0"/>
  </r>
  <r>
    <d v="2015-08-05T00:00:00"/>
    <n v="100618"/>
    <m/>
    <n v="1655101"/>
    <n v="77"/>
    <s v="ADVANCED MEDICAL EQUIP.,INC"/>
    <s v="-INVACARE RELIANT 450 POWERLIF"/>
    <n v="1"/>
    <n v="1240"/>
    <m/>
    <n v="640"/>
    <n v="0"/>
    <n v="0"/>
    <n v="10"/>
    <n v="0"/>
    <n v="414"/>
    <n v="0"/>
    <n v="437.28"/>
    <x v="0"/>
    <e v="#N/A"/>
    <x v="3"/>
    <x v="0"/>
  </r>
  <r>
    <d v="2015-08-05T00:00:00"/>
    <n v="100618"/>
    <m/>
    <n v="1655101"/>
    <n v="77"/>
    <s v="ADVANCED MEDICAL EQUIP.,INC"/>
    <s v="-INVACARE RELIANT 450 POWERLIF"/>
    <n v="1"/>
    <n v="1240"/>
    <m/>
    <n v="640"/>
    <n v="0"/>
    <n v="0"/>
    <n v="11"/>
    <n v="0"/>
    <n v="414"/>
    <n v="0"/>
    <n v="437.29"/>
    <x v="0"/>
    <e v="#N/A"/>
    <x v="3"/>
    <x v="0"/>
  </r>
  <r>
    <d v="2015-08-05T00:00:00"/>
    <n v="100618"/>
    <m/>
    <n v="1655101"/>
    <n v="77"/>
    <s v="ADVANCED MEDICAL EQUIP.,INC"/>
    <s v="-INVACARE RELIANT 450 POWERLIF"/>
    <n v="1"/>
    <n v="1240"/>
    <m/>
    <n v="640"/>
    <n v="0"/>
    <n v="0"/>
    <n v="1"/>
    <n v="0"/>
    <n v="414"/>
    <n v="0"/>
    <n v="437.29"/>
    <x v="0"/>
    <e v="#N/A"/>
    <x v="3"/>
    <x v="0"/>
  </r>
  <r>
    <d v="2015-08-05T00:00:00"/>
    <n v="100618"/>
    <m/>
    <n v="1655101"/>
    <n v="77"/>
    <s v="ADVANCED MEDICAL EQUIP.,INC"/>
    <s v="-INVACARE RELIANT 450 POWERLIF"/>
    <n v="1"/>
    <n v="1240"/>
    <m/>
    <n v="640"/>
    <n v="0"/>
    <n v="0"/>
    <n v="2"/>
    <n v="0"/>
    <n v="414"/>
    <n v="0"/>
    <n v="437.29"/>
    <x v="0"/>
    <e v="#N/A"/>
    <x v="3"/>
    <x v="0"/>
  </r>
  <r>
    <d v="2015-08-05T00:00:00"/>
    <n v="100618"/>
    <m/>
    <n v="1655101"/>
    <n v="77"/>
    <s v="ADVANCED MEDICAL EQUIP.,INC"/>
    <s v="SHIPPING"/>
    <n v="1"/>
    <n v="1230"/>
    <m/>
    <n v="640"/>
    <n v="0"/>
    <n v="0"/>
    <n v="3"/>
    <n v="0"/>
    <n v="414"/>
    <n v="0"/>
    <n v="0"/>
    <x v="0"/>
    <e v="#N/A"/>
    <x v="3"/>
    <x v="0"/>
  </r>
  <r>
    <d v="2015-08-05T00:00:00"/>
    <n v="100618"/>
    <m/>
    <n v="1655101"/>
    <n v="77"/>
    <s v="ADVANCED MEDICAL EQUIP.,INC"/>
    <e v="#NAME?"/>
    <n v="1"/>
    <n v="1230"/>
    <m/>
    <n v="640"/>
    <n v="0"/>
    <n v="0"/>
    <n v="4"/>
    <n v="0"/>
    <n v="414"/>
    <n v="0"/>
    <n v="0"/>
    <x v="0"/>
    <e v="#N/A"/>
    <x v="3"/>
    <x v="0"/>
  </r>
  <r>
    <d v="2015-08-05T00:00:00"/>
    <n v="100618"/>
    <m/>
    <n v="1655101"/>
    <n v="77"/>
    <s v="ADVANCED MEDICAL EQUIP.,INC"/>
    <e v="#NAME?"/>
    <n v="1"/>
    <n v="1230"/>
    <m/>
    <n v="640"/>
    <n v="0"/>
    <n v="0"/>
    <n v="8"/>
    <n v="0"/>
    <n v="414"/>
    <n v="0"/>
    <n v="0"/>
    <x v="0"/>
    <e v="#N/A"/>
    <x v="3"/>
    <x v="0"/>
  </r>
  <r>
    <d v="2015-08-05T00:00:00"/>
    <n v="100618"/>
    <m/>
    <n v="1655101"/>
    <n v="77"/>
    <s v="ADVANCED MEDICAL EQUIP.,INC"/>
    <e v="#NAME?"/>
    <n v="1"/>
    <n v="1240"/>
    <m/>
    <n v="640"/>
    <n v="0"/>
    <n v="0"/>
    <n v="10"/>
    <n v="0"/>
    <n v="414"/>
    <n v="0"/>
    <n v="0"/>
    <x v="0"/>
    <e v="#N/A"/>
    <x v="3"/>
    <x v="0"/>
  </r>
  <r>
    <d v="2015-08-05T00:00:00"/>
    <n v="100618"/>
    <m/>
    <n v="1655101"/>
    <n v="77"/>
    <s v="ADVANCED MEDICAL EQUIP.,INC"/>
    <e v="#NAME?"/>
    <n v="1"/>
    <n v="1240"/>
    <m/>
    <n v="640"/>
    <n v="0"/>
    <n v="0"/>
    <n v="11"/>
    <n v="0"/>
    <n v="414"/>
    <n v="0"/>
    <n v="0"/>
    <x v="0"/>
    <e v="#N/A"/>
    <x v="3"/>
    <x v="0"/>
  </r>
  <r>
    <d v="2015-08-05T00:00:00"/>
    <n v="100618"/>
    <m/>
    <n v="1655101"/>
    <n v="77"/>
    <s v="ADVANCED MEDICAL EQUIP.,INC"/>
    <e v="#NAME?"/>
    <n v="1"/>
    <n v="1240"/>
    <m/>
    <n v="640"/>
    <n v="0"/>
    <n v="0"/>
    <n v="1"/>
    <n v="0"/>
    <n v="414"/>
    <n v="0"/>
    <n v="0"/>
    <x v="0"/>
    <e v="#N/A"/>
    <x v="3"/>
    <x v="0"/>
  </r>
  <r>
    <d v="2015-08-05T00:00:00"/>
    <n v="100618"/>
    <m/>
    <n v="1655101"/>
    <n v="77"/>
    <s v="ADVANCED MEDICAL EQUIP.,INC"/>
    <e v="#NAME?"/>
    <n v="1"/>
    <n v="1240"/>
    <m/>
    <n v="640"/>
    <n v="0"/>
    <n v="0"/>
    <n v="2"/>
    <n v="0"/>
    <n v="414"/>
    <n v="0"/>
    <n v="0"/>
    <x v="0"/>
    <e v="#N/A"/>
    <x v="3"/>
    <x v="0"/>
  </r>
  <r>
    <d v="2015-08-17T00:00:00"/>
    <n v="100698"/>
    <m/>
    <n v="161035"/>
    <n v="7040"/>
    <s v="GARRIGAN'S INC."/>
    <s v="1 safe for office SENDH074E"/>
    <n v="1"/>
    <n v="1120"/>
    <m/>
    <n v="640"/>
    <n v="0"/>
    <n v="0"/>
    <n v="10"/>
    <n v="0"/>
    <n v="0"/>
    <n v="0"/>
    <n v="350.1"/>
    <x v="0"/>
    <e v="#N/A"/>
    <x v="0"/>
    <x v="0"/>
  </r>
  <r>
    <d v="2015-08-19T00:00:00"/>
    <n v="100711"/>
    <m/>
    <n v="1655217"/>
    <n v="305"/>
    <s v="APPLE COMPUTER INC."/>
    <s v="MacBook Pro 13-inch: 2.5GHz"/>
    <n v="1"/>
    <n v="2411"/>
    <m/>
    <n v="640"/>
    <n v="0"/>
    <n v="31700"/>
    <n v="55"/>
    <n v="0"/>
    <n v="0"/>
    <n v="0"/>
    <n v="999"/>
    <x v="0"/>
    <e v="#N/A"/>
    <x v="1"/>
    <x v="0"/>
  </r>
  <r>
    <d v="2015-08-19T00:00:00"/>
    <n v="100711"/>
    <m/>
    <n v="1655217"/>
    <n v="305"/>
    <s v="APPLE COMPUTER INC."/>
    <s v="Laptop for the New"/>
    <n v="1"/>
    <n v="2411"/>
    <m/>
    <n v="640"/>
    <n v="0"/>
    <n v="31700"/>
    <n v="55"/>
    <n v="0"/>
    <n v="0"/>
    <n v="0"/>
    <n v="0"/>
    <x v="0"/>
    <e v="#N/A"/>
    <x v="1"/>
    <x v="0"/>
  </r>
  <r>
    <d v="2015-08-19T00:00:00"/>
    <n v="100722"/>
    <m/>
    <n v="161018"/>
    <n v="19762"/>
    <s v="SHIFFLER"/>
    <s v="shell for 18&quot; series vireo"/>
    <n v="1"/>
    <n v="1120"/>
    <m/>
    <n v="640"/>
    <n v="0"/>
    <n v="0"/>
    <n v="10"/>
    <n v="0"/>
    <n v="0"/>
    <n v="0"/>
    <n v="426.3"/>
    <x v="0"/>
    <e v="#N/A"/>
    <x v="0"/>
    <x v="0"/>
  </r>
  <r>
    <d v="2015-08-19T00:00:00"/>
    <n v="100722"/>
    <m/>
    <n v="161018"/>
    <n v="19762"/>
    <s v="SHIFFLER"/>
    <s v="drive rivet 11/64 -9/32 grip"/>
    <n v="1"/>
    <n v="1120"/>
    <m/>
    <n v="640"/>
    <n v="0"/>
    <n v="0"/>
    <n v="10"/>
    <n v="0"/>
    <n v="0"/>
    <n v="0"/>
    <n v="28.8"/>
    <x v="0"/>
    <e v="#N/A"/>
    <x v="0"/>
    <x v="0"/>
  </r>
  <r>
    <d v="2015-08-19T00:00:00"/>
    <n v="100722"/>
    <m/>
    <n v="161018"/>
    <n v="19762"/>
    <s v="SHIFFLER"/>
    <s v="SHIPPING"/>
    <n v="1"/>
    <n v="1120"/>
    <m/>
    <n v="640"/>
    <n v="0"/>
    <n v="0"/>
    <n v="10"/>
    <n v="0"/>
    <n v="0"/>
    <n v="0"/>
    <n v="48.56"/>
    <x v="0"/>
    <e v="#N/A"/>
    <x v="0"/>
    <x v="0"/>
  </r>
  <r>
    <d v="2015-08-24T00:00:00"/>
    <n v="100773"/>
    <m/>
    <n v="1655224"/>
    <n v="305"/>
    <s v="APPLE COMPUTER INC."/>
    <s v="MacBook Pro 13-inch: 2.5GHz"/>
    <n v="1"/>
    <n v="1240"/>
    <m/>
    <n v="640"/>
    <n v="0"/>
    <n v="0"/>
    <n v="1"/>
    <n v="0"/>
    <n v="414"/>
    <n v="0"/>
    <n v="999"/>
    <x v="0"/>
    <e v="#N/A"/>
    <x v="3"/>
    <x v="0"/>
  </r>
  <r>
    <d v="2015-08-24T00:00:00"/>
    <n v="100773"/>
    <m/>
    <n v="1655224"/>
    <n v="305"/>
    <s v="APPLE COMPUTER INC."/>
    <s v="Order per Steve Linson."/>
    <n v="1"/>
    <n v="1240"/>
    <m/>
    <n v="640"/>
    <n v="0"/>
    <n v="0"/>
    <n v="1"/>
    <n v="0"/>
    <n v="414"/>
    <n v="0"/>
    <n v="0"/>
    <x v="0"/>
    <e v="#N/A"/>
    <x v="3"/>
    <x v="0"/>
  </r>
  <r>
    <d v="2015-09-02T00:00:00"/>
    <n v="100829"/>
    <m/>
    <n v="161037"/>
    <n v="191"/>
    <s v="AMERICAN EXPRESS"/>
    <s v="steel gray top table llr60728"/>
    <n v="1"/>
    <n v="1120"/>
    <m/>
    <n v="640"/>
    <n v="0"/>
    <n v="0"/>
    <n v="10"/>
    <n v="0"/>
    <n v="0"/>
    <n v="0"/>
    <n v="1067.4000000000001"/>
    <x v="0"/>
    <e v="#N/A"/>
    <x v="0"/>
    <x v="0"/>
  </r>
  <r>
    <d v="2015-09-15T00:00:00"/>
    <n v="100943"/>
    <m/>
    <n v="1655265"/>
    <n v="1120"/>
    <s v="ITSAVVY LLC"/>
    <s v="10 for Steve Linson Gifted"/>
    <n v="1"/>
    <n v="1130"/>
    <m/>
    <n v="640"/>
    <n v="0"/>
    <n v="31700"/>
    <n v="1"/>
    <n v="0"/>
    <n v="0"/>
    <n v="0"/>
    <n v="0"/>
    <x v="0"/>
    <e v="#N/A"/>
    <x v="0"/>
    <x v="0"/>
  </r>
  <r>
    <d v="2015-09-24T00:00:00"/>
    <n v="101033"/>
    <m/>
    <n v="1655257"/>
    <n v="305"/>
    <s v="APPLE COMPUTER INC."/>
    <s v="iPad Air Wi-Fi 16GB - Space"/>
    <n v="1"/>
    <n v="1210"/>
    <m/>
    <n v="640"/>
    <n v="0"/>
    <n v="0"/>
    <n v="3"/>
    <n v="0"/>
    <n v="0"/>
    <n v="0"/>
    <n v="1246.67"/>
    <x v="0"/>
    <e v="#N/A"/>
    <x v="3"/>
    <x v="0"/>
  </r>
  <r>
    <d v="2015-09-24T00:00:00"/>
    <n v="101033"/>
    <m/>
    <n v="1655257"/>
    <n v="305"/>
    <s v="APPLE COMPUTER INC."/>
    <s v="-iPad Air Wi-Fi 16GB - Space"/>
    <n v="1"/>
    <n v="1210"/>
    <m/>
    <n v="640"/>
    <n v="0"/>
    <n v="0"/>
    <n v="4"/>
    <n v="0"/>
    <n v="0"/>
    <n v="0"/>
    <n v="1246.67"/>
    <x v="0"/>
    <e v="#N/A"/>
    <x v="3"/>
    <x v="0"/>
  </r>
  <r>
    <d v="2015-09-24T00:00:00"/>
    <n v="101033"/>
    <m/>
    <n v="1655257"/>
    <n v="305"/>
    <s v="APPLE COMPUTER INC."/>
    <s v="-iPad Air Wi-Fi 16GB - Space"/>
    <n v="1"/>
    <n v="1210"/>
    <m/>
    <n v="640"/>
    <n v="0"/>
    <n v="0"/>
    <n v="8"/>
    <n v="0"/>
    <n v="0"/>
    <n v="0"/>
    <n v="1246.6600000000001"/>
    <x v="0"/>
    <e v="#N/A"/>
    <x v="3"/>
    <x v="0"/>
  </r>
  <r>
    <d v="2015-09-24T00:00:00"/>
    <n v="101033"/>
    <m/>
    <n v="1655257"/>
    <n v="305"/>
    <s v="APPLE COMPUTER INC."/>
    <s v="Order per Steve Linson Gifted"/>
    <n v="1"/>
    <n v="1210"/>
    <m/>
    <n v="640"/>
    <n v="0"/>
    <n v="0"/>
    <n v="3"/>
    <n v="0"/>
    <n v="0"/>
    <n v="0"/>
    <n v="0"/>
    <x v="0"/>
    <e v="#N/A"/>
    <x v="3"/>
    <x v="0"/>
  </r>
  <r>
    <d v="2015-10-12T00:00:00"/>
    <n v="101197"/>
    <m/>
    <n v="169036"/>
    <n v="18079"/>
    <s v="R.E.M. COMMUNICATIONS, INC"/>
    <s v="6 SEON TL2 CAMERAS MOBILE"/>
    <n v="1"/>
    <n v="2840"/>
    <m/>
    <n v="640"/>
    <n v="0"/>
    <n v="0"/>
    <n v="90"/>
    <n v="0"/>
    <n v="0"/>
    <n v="0"/>
    <n v="2946"/>
    <x v="0"/>
    <e v="#N/A"/>
    <x v="4"/>
    <x v="0"/>
  </r>
  <r>
    <d v="2015-10-12T00:00:00"/>
    <n v="101197"/>
    <m/>
    <n v="169036"/>
    <n v="18079"/>
    <s v="R.E.M. COMMUNICATIONS, INC"/>
    <s v="SHIPPING"/>
    <n v="1"/>
    <n v="2840"/>
    <m/>
    <n v="640"/>
    <n v="0"/>
    <n v="0"/>
    <n v="90"/>
    <n v="0"/>
    <n v="0"/>
    <n v="0"/>
    <n v="50"/>
    <x v="0"/>
    <e v="#N/A"/>
    <x v="4"/>
    <x v="0"/>
  </r>
  <r>
    <d v="2015-10-16T00:00:00"/>
    <n v="101310"/>
    <m/>
    <n v="166611"/>
    <n v="13080"/>
    <s v="MADER ELECTRIC MOTOR AND"/>
    <s v="MAINT - SUPPLIES"/>
    <n v="1"/>
    <n v="2720"/>
    <m/>
    <n v="640"/>
    <n v="0"/>
    <n v="0"/>
    <n v="66"/>
    <n v="0"/>
    <n v="900"/>
    <n v="0"/>
    <n v="0"/>
    <x v="0"/>
    <e v="#N/A"/>
    <x v="5"/>
    <x v="0"/>
  </r>
  <r>
    <d v="2015-10-16T00:00:00"/>
    <n v="101310"/>
    <m/>
    <n v="166611"/>
    <n v="13080"/>
    <s v="MADER ELECTRIC MOTOR AND"/>
    <s v="NE"/>
    <n v="1"/>
    <n v="2720"/>
    <m/>
    <n v="640"/>
    <n v="0"/>
    <n v="0"/>
    <n v="1"/>
    <n v="0"/>
    <n v="900"/>
    <n v="0"/>
    <n v="126.38"/>
    <x v="0"/>
    <e v="#N/A"/>
    <x v="5"/>
    <x v="0"/>
  </r>
  <r>
    <d v="2015-10-16T00:00:00"/>
    <n v="101310"/>
    <m/>
    <n v="166611"/>
    <n v="13080"/>
    <s v="MADER ELECTRIC MOTOR AND"/>
    <s v="KR"/>
    <n v="1"/>
    <n v="2720"/>
    <m/>
    <n v="640"/>
    <n v="0"/>
    <n v="0"/>
    <n v="2"/>
    <n v="0"/>
    <n v="900"/>
    <n v="0"/>
    <n v="408.65"/>
    <x v="0"/>
    <e v="#N/A"/>
    <x v="5"/>
    <x v="0"/>
  </r>
  <r>
    <d v="2015-10-27T00:00:00"/>
    <n v="101386"/>
    <m/>
    <n v="1655345"/>
    <n v="305"/>
    <s v="APPLE COMPUTER INC."/>
    <s v="Mac mini: 1.4GHz dual-core"/>
    <n v="1"/>
    <n v="1110"/>
    <m/>
    <n v="640"/>
    <n v="0"/>
    <n v="0"/>
    <n v="3"/>
    <n v="0"/>
    <n v="205"/>
    <n v="0"/>
    <n v="13021"/>
    <x v="0"/>
    <e v="#N/A"/>
    <x v="0"/>
    <x v="0"/>
  </r>
  <r>
    <d v="2015-10-27T00:00:00"/>
    <n v="101386"/>
    <m/>
    <n v="1655345"/>
    <n v="305"/>
    <s v="APPLE COMPUTER INC."/>
    <s v="-Mac mini: 1.4GHz dual-core"/>
    <n v="1"/>
    <n v="1110"/>
    <m/>
    <n v="640"/>
    <n v="0"/>
    <n v="0"/>
    <n v="4"/>
    <n v="0"/>
    <n v="205"/>
    <n v="0"/>
    <n v="13021"/>
    <x v="0"/>
    <e v="#N/A"/>
    <x v="0"/>
    <x v="0"/>
  </r>
  <r>
    <d v="2015-10-27T00:00:00"/>
    <n v="101386"/>
    <m/>
    <n v="1655345"/>
    <n v="305"/>
    <s v="APPLE COMPUTER INC."/>
    <s v="-Mac mini: 1.4GHz dual-core"/>
    <n v="1"/>
    <n v="1110"/>
    <m/>
    <n v="640"/>
    <n v="0"/>
    <n v="0"/>
    <n v="8"/>
    <n v="0"/>
    <n v="205"/>
    <n v="0"/>
    <n v="13021"/>
    <x v="0"/>
    <e v="#N/A"/>
    <x v="0"/>
    <x v="0"/>
  </r>
  <r>
    <d v="2015-10-27T00:00:00"/>
    <n v="101386"/>
    <m/>
    <n v="1655345"/>
    <n v="305"/>
    <s v="APPLE COMPUTER INC."/>
    <s v="For elementary replacement"/>
    <n v="1"/>
    <n v="1130"/>
    <m/>
    <n v="640"/>
    <n v="0"/>
    <n v="0"/>
    <n v="1"/>
    <n v="0"/>
    <n v="205"/>
    <n v="0"/>
    <n v="0"/>
    <x v="0"/>
    <e v="#N/A"/>
    <x v="0"/>
    <x v="0"/>
  </r>
  <r>
    <d v="2015-10-27T00:00:00"/>
    <n v="101386"/>
    <m/>
    <n v="1655345"/>
    <n v="305"/>
    <s v="APPLE COMPUTER INC."/>
    <s v="MacBook Pro 13-inch: 2.5GHz"/>
    <n v="1"/>
    <n v="1110"/>
    <m/>
    <n v="640"/>
    <n v="0"/>
    <n v="0"/>
    <n v="3"/>
    <n v="0"/>
    <n v="205"/>
    <n v="0"/>
    <n v="8856.8700000000008"/>
    <x v="0"/>
    <e v="#N/A"/>
    <x v="0"/>
    <x v="0"/>
  </r>
  <r>
    <d v="2015-10-27T00:00:00"/>
    <n v="101386"/>
    <m/>
    <n v="1655345"/>
    <n v="305"/>
    <s v="APPLE COMPUTER INC."/>
    <s v="-MacBook Pro 13-inch: 2.5GHz"/>
    <n v="1"/>
    <n v="1110"/>
    <m/>
    <n v="640"/>
    <n v="0"/>
    <n v="0"/>
    <n v="4"/>
    <n v="0"/>
    <n v="205"/>
    <n v="0"/>
    <n v="8856.8700000000008"/>
    <x v="0"/>
    <e v="#N/A"/>
    <x v="0"/>
    <x v="0"/>
  </r>
  <r>
    <d v="2015-10-27T00:00:00"/>
    <n v="101386"/>
    <m/>
    <n v="1655345"/>
    <n v="305"/>
    <s v="APPLE COMPUTER INC."/>
    <s v="-MacBook Pro 13-inch: 2.5GHz"/>
    <n v="1"/>
    <n v="1110"/>
    <m/>
    <n v="640"/>
    <n v="0"/>
    <n v="0"/>
    <n v="8"/>
    <n v="0"/>
    <n v="205"/>
    <n v="0"/>
    <n v="8856.86"/>
    <x v="0"/>
    <e v="#N/A"/>
    <x v="0"/>
    <x v="0"/>
  </r>
  <r>
    <d v="2015-10-27T00:00:00"/>
    <n v="101386"/>
    <m/>
    <n v="1655345"/>
    <n v="305"/>
    <s v="APPLE COMPUTER INC."/>
    <s v="Mini DisplayPort to VGA"/>
    <n v="1"/>
    <n v="1110"/>
    <m/>
    <n v="640"/>
    <n v="0"/>
    <n v="0"/>
    <n v="3"/>
    <n v="0"/>
    <n v="205"/>
    <n v="0"/>
    <n v="1017"/>
    <x v="0"/>
    <e v="#N/A"/>
    <x v="0"/>
    <x v="0"/>
  </r>
  <r>
    <d v="2015-10-27T00:00:00"/>
    <n v="101386"/>
    <m/>
    <n v="1655345"/>
    <n v="305"/>
    <s v="APPLE COMPUTER INC."/>
    <e v="#NAME?"/>
    <n v="1"/>
    <n v="1110"/>
    <m/>
    <n v="640"/>
    <n v="0"/>
    <n v="0"/>
    <n v="4"/>
    <n v="0"/>
    <n v="205"/>
    <n v="0"/>
    <n v="1017"/>
    <x v="0"/>
    <e v="#N/A"/>
    <x v="0"/>
    <x v="0"/>
  </r>
  <r>
    <d v="2015-10-27T00:00:00"/>
    <n v="101386"/>
    <m/>
    <n v="1655345"/>
    <n v="305"/>
    <s v="APPLE COMPUTER INC."/>
    <e v="#NAME?"/>
    <n v="1"/>
    <n v="1110"/>
    <m/>
    <n v="640"/>
    <n v="0"/>
    <n v="0"/>
    <n v="8"/>
    <n v="0"/>
    <n v="205"/>
    <n v="0"/>
    <n v="1017"/>
    <x v="0"/>
    <e v="#N/A"/>
    <x v="0"/>
    <x v="0"/>
  </r>
  <r>
    <d v="2015-10-27T00:00:00"/>
    <n v="101386"/>
    <m/>
    <n v="1655345"/>
    <n v="305"/>
    <s v="APPLE COMPUTER INC."/>
    <s v="MacBook Pro 13-inch: 2.5GHz"/>
    <n v="1"/>
    <n v="1110"/>
    <m/>
    <n v="640"/>
    <n v="0"/>
    <n v="0"/>
    <n v="3"/>
    <n v="0"/>
    <n v="205"/>
    <n v="0"/>
    <n v="632.66999999999996"/>
    <x v="0"/>
    <e v="#N/A"/>
    <x v="0"/>
    <x v="0"/>
  </r>
  <r>
    <d v="2015-10-27T00:00:00"/>
    <n v="101386"/>
    <m/>
    <n v="1655345"/>
    <n v="305"/>
    <s v="APPLE COMPUTER INC."/>
    <s v="-MacBook Pro 13-inch: 2.5GHz"/>
    <n v="1"/>
    <n v="1110"/>
    <m/>
    <n v="640"/>
    <n v="0"/>
    <n v="0"/>
    <n v="4"/>
    <n v="0"/>
    <n v="205"/>
    <n v="0"/>
    <n v="632.66999999999996"/>
    <x v="0"/>
    <e v="#N/A"/>
    <x v="0"/>
    <x v="0"/>
  </r>
  <r>
    <d v="2015-10-27T00:00:00"/>
    <n v="101386"/>
    <m/>
    <n v="1655345"/>
    <n v="305"/>
    <s v="APPLE COMPUTER INC."/>
    <s v="-MacBook Pro 13-inch: 2.5GHz"/>
    <n v="1"/>
    <n v="1110"/>
    <m/>
    <n v="640"/>
    <n v="0"/>
    <n v="0"/>
    <n v="8"/>
    <n v="0"/>
    <n v="205"/>
    <n v="0"/>
    <n v="632.66"/>
    <x v="0"/>
    <e v="#N/A"/>
    <x v="0"/>
    <x v="0"/>
  </r>
  <r>
    <d v="2015-10-27T00:00:00"/>
    <n v="101397"/>
    <m/>
    <n v="1655347"/>
    <n v="7205"/>
    <s v="GLOBAL GOV/ED SOLUTIONS INC"/>
    <s v="MACALLY IKEY5COMBO USB"/>
    <n v="1"/>
    <n v="1110"/>
    <m/>
    <n v="640"/>
    <n v="0"/>
    <n v="0"/>
    <n v="3"/>
    <n v="0"/>
    <n v="205"/>
    <n v="0"/>
    <n v="766.88"/>
    <x v="0"/>
    <e v="#N/A"/>
    <x v="0"/>
    <x v="0"/>
  </r>
  <r>
    <d v="2015-10-27T00:00:00"/>
    <n v="101397"/>
    <m/>
    <n v="1655347"/>
    <n v="7205"/>
    <s v="GLOBAL GOV/ED SOLUTIONS INC"/>
    <e v="#NAME?"/>
    <n v="1"/>
    <n v="1110"/>
    <m/>
    <n v="640"/>
    <n v="0"/>
    <n v="0"/>
    <n v="4"/>
    <n v="0"/>
    <n v="205"/>
    <n v="0"/>
    <n v="766.88"/>
    <x v="0"/>
    <e v="#N/A"/>
    <x v="0"/>
    <x v="0"/>
  </r>
  <r>
    <d v="2015-10-27T00:00:00"/>
    <n v="101397"/>
    <m/>
    <n v="1655347"/>
    <n v="7205"/>
    <s v="GLOBAL GOV/ED SOLUTIONS INC"/>
    <e v="#NAME?"/>
    <n v="1"/>
    <n v="1110"/>
    <m/>
    <n v="640"/>
    <n v="0"/>
    <n v="0"/>
    <n v="8"/>
    <n v="0"/>
    <n v="205"/>
    <n v="0"/>
    <n v="766.89"/>
    <x v="0"/>
    <e v="#N/A"/>
    <x v="0"/>
    <x v="0"/>
  </r>
  <r>
    <d v="2015-10-27T00:00:00"/>
    <n v="101397"/>
    <m/>
    <n v="1655347"/>
    <n v="7205"/>
    <s v="GLOBAL GOV/ED SOLUTIONS INC"/>
    <s v="For elementary computer"/>
    <n v="1"/>
    <n v="1110"/>
    <m/>
    <n v="640"/>
    <n v="0"/>
    <n v="0"/>
    <n v="3"/>
    <n v="0"/>
    <n v="205"/>
    <n v="0"/>
    <n v="0"/>
    <x v="0"/>
    <e v="#N/A"/>
    <x v="0"/>
    <x v="0"/>
  </r>
  <r>
    <d v="2015-10-27T00:00:00"/>
    <n v="101399"/>
    <m/>
    <n v="1655346"/>
    <n v="4235"/>
    <s v="CDW GOVERNMENT, INC"/>
    <s v="LG 19M37D-B 19&quot; WIDE LED"/>
    <n v="1"/>
    <n v="1110"/>
    <m/>
    <n v="640"/>
    <n v="0"/>
    <n v="0"/>
    <n v="3"/>
    <n v="0"/>
    <n v="205"/>
    <n v="0"/>
    <n v="2319.64"/>
    <x v="0"/>
    <e v="#N/A"/>
    <x v="0"/>
    <x v="0"/>
  </r>
  <r>
    <d v="2015-10-27T00:00:00"/>
    <n v="101399"/>
    <m/>
    <n v="1655346"/>
    <n v="4235"/>
    <s v="CDW GOVERNMENT, INC"/>
    <s v="-LG 19M37D-B 19&quot; WIDE LED"/>
    <n v="1"/>
    <n v="1110"/>
    <m/>
    <n v="640"/>
    <n v="0"/>
    <n v="0"/>
    <n v="4"/>
    <n v="0"/>
    <n v="205"/>
    <n v="0"/>
    <n v="2319.64"/>
    <x v="0"/>
    <e v="#N/A"/>
    <x v="0"/>
    <x v="0"/>
  </r>
  <r>
    <d v="2015-10-27T00:00:00"/>
    <n v="101399"/>
    <m/>
    <n v="1655346"/>
    <n v="4235"/>
    <s v="CDW GOVERNMENT, INC"/>
    <s v="-LG 19M37D-B 19&quot; WIDE LED"/>
    <n v="1"/>
    <n v="1110"/>
    <m/>
    <n v="640"/>
    <n v="0"/>
    <n v="0"/>
    <n v="8"/>
    <n v="0"/>
    <n v="205"/>
    <n v="0"/>
    <n v="2319.63"/>
    <x v="0"/>
    <e v="#N/A"/>
    <x v="0"/>
    <x v="0"/>
  </r>
  <r>
    <d v="2015-10-27T00:00:00"/>
    <n v="101399"/>
    <m/>
    <n v="1655346"/>
    <n v="4235"/>
    <s v="CDW GOVERNMENT, INC"/>
    <s v="LG 8X USB EXT DVD DRV SLIM BLK"/>
    <n v="1"/>
    <n v="1110"/>
    <m/>
    <n v="640"/>
    <n v="0"/>
    <n v="0"/>
    <n v="3"/>
    <n v="0"/>
    <n v="205"/>
    <n v="0"/>
    <n v="652.66999999999996"/>
    <x v="0"/>
    <e v="#N/A"/>
    <x v="0"/>
    <x v="0"/>
  </r>
  <r>
    <d v="2015-10-27T00:00:00"/>
    <n v="101399"/>
    <m/>
    <n v="1655346"/>
    <n v="4235"/>
    <s v="CDW GOVERNMENT, INC"/>
    <s v="-LG 8X USB EXT DVD DRV SLIM BL"/>
    <n v="1"/>
    <n v="1110"/>
    <m/>
    <n v="640"/>
    <n v="0"/>
    <n v="0"/>
    <n v="4"/>
    <n v="0"/>
    <n v="205"/>
    <n v="0"/>
    <n v="652.66999999999996"/>
    <x v="0"/>
    <e v="#N/A"/>
    <x v="0"/>
    <x v="0"/>
  </r>
  <r>
    <d v="2015-10-27T00:00:00"/>
    <n v="101399"/>
    <m/>
    <n v="1655346"/>
    <n v="4235"/>
    <s v="CDW GOVERNMENT, INC"/>
    <s v="-LG 8X USB EXT DVD DRV SLIM BL"/>
    <n v="1"/>
    <n v="1110"/>
    <m/>
    <n v="640"/>
    <n v="0"/>
    <n v="0"/>
    <n v="8"/>
    <n v="0"/>
    <n v="205"/>
    <n v="0"/>
    <n v="652.66"/>
    <x v="0"/>
    <e v="#N/A"/>
    <x v="0"/>
    <x v="0"/>
  </r>
  <r>
    <d v="2015-10-27T00:00:00"/>
    <n v="101399"/>
    <m/>
    <n v="1655346"/>
    <n v="4235"/>
    <s v="CDW GOVERNMENT, INC"/>
    <s v="For elementary computer"/>
    <n v="1"/>
    <n v="1130"/>
    <m/>
    <n v="640"/>
    <n v="0"/>
    <n v="0"/>
    <n v="1"/>
    <n v="0"/>
    <n v="205"/>
    <n v="0"/>
    <n v="0"/>
    <x v="0"/>
    <e v="#N/A"/>
    <x v="0"/>
    <x v="0"/>
  </r>
  <r>
    <d v="2015-12-04T00:00:00"/>
    <n v="101739"/>
    <m/>
    <n v="1655391"/>
    <n v="4235"/>
    <s v="CDW GOVERNMENT, INC"/>
    <s v="To replace bulbs throughout"/>
    <n v="1"/>
    <n v="1130"/>
    <m/>
    <n v="640"/>
    <n v="0"/>
    <n v="31700"/>
    <n v="1"/>
    <n v="0"/>
    <n v="0"/>
    <n v="0"/>
    <n v="0"/>
    <x v="0"/>
    <e v="#N/A"/>
    <x v="0"/>
    <x v="0"/>
  </r>
  <r>
    <d v="2015-12-04T00:00:00"/>
    <n v="101744"/>
    <m/>
    <n v="1655393"/>
    <n v="305"/>
    <s v="APPLE COMPUTER INC."/>
    <s v="iMac 21.5-inch: 2.8GHz"/>
    <n v="1"/>
    <n v="1120"/>
    <m/>
    <n v="640"/>
    <n v="0"/>
    <n v="31700"/>
    <n v="11"/>
    <n v="0"/>
    <n v="0"/>
    <n v="0"/>
    <n v="1249"/>
    <x v="0"/>
    <e v="#N/A"/>
    <x v="0"/>
    <x v="0"/>
  </r>
  <r>
    <d v="2015-12-04T00:00:00"/>
    <n v="101744"/>
    <m/>
    <n v="1655393"/>
    <n v="305"/>
    <s v="APPLE COMPUTER INC."/>
    <s v="For SVMS Tammy Ridgeway coming"/>
    <n v="1"/>
    <n v="1120"/>
    <m/>
    <n v="640"/>
    <n v="0"/>
    <n v="31700"/>
    <n v="11"/>
    <n v="0"/>
    <n v="0"/>
    <n v="0"/>
    <n v="0"/>
    <x v="0"/>
    <e v="#N/A"/>
    <x v="0"/>
    <x v="0"/>
  </r>
  <r>
    <d v="2015-12-15T00:00:00"/>
    <n v="101827"/>
    <m/>
    <n v="1655379"/>
    <n v="4235"/>
    <s v="CDW GOVERNMENT, INC"/>
    <s v="Epson Document Camera"/>
    <n v="1"/>
    <n v="1110"/>
    <m/>
    <n v="640"/>
    <n v="0"/>
    <n v="31700"/>
    <n v="3"/>
    <n v="0"/>
    <n v="205"/>
    <n v="0"/>
    <n v="399"/>
    <x v="0"/>
    <e v="#N/A"/>
    <x v="0"/>
    <x v="0"/>
  </r>
  <r>
    <d v="2015-12-15T00:00:00"/>
    <n v="101827"/>
    <m/>
    <n v="1655379"/>
    <n v="4235"/>
    <s v="CDW GOVERNMENT, INC"/>
    <s v="Epson Powerlite Projector"/>
    <n v="1"/>
    <n v="1130"/>
    <m/>
    <n v="640"/>
    <n v="0"/>
    <n v="31700"/>
    <n v="1"/>
    <n v="0"/>
    <n v="205"/>
    <n v="0"/>
    <n v="539"/>
    <x v="0"/>
    <e v="#N/A"/>
    <x v="0"/>
    <x v="0"/>
  </r>
  <r>
    <d v="2015-12-15T00:00:00"/>
    <n v="101827"/>
    <m/>
    <n v="1655379"/>
    <n v="4235"/>
    <s v="CDW GOVERNMENT, INC"/>
    <e v="#NAME?"/>
    <n v="1"/>
    <n v="1130"/>
    <m/>
    <n v="640"/>
    <n v="0"/>
    <n v="31700"/>
    <n v="2"/>
    <n v="0"/>
    <n v="205"/>
    <n v="0"/>
    <n v="539"/>
    <x v="0"/>
    <e v="#N/A"/>
    <x v="0"/>
    <x v="0"/>
  </r>
  <r>
    <d v="2015-12-15T00:00:00"/>
    <n v="101827"/>
    <m/>
    <n v="1655379"/>
    <n v="4235"/>
    <s v="CDW GOVERNMENT, INC"/>
    <e v="#NAME?"/>
    <n v="1"/>
    <n v="2411"/>
    <m/>
    <n v="640"/>
    <n v="0"/>
    <n v="31700"/>
    <n v="55"/>
    <n v="0"/>
    <n v="205"/>
    <n v="0"/>
    <n v="539"/>
    <x v="0"/>
    <e v="#N/A"/>
    <x v="1"/>
    <x v="0"/>
  </r>
  <r>
    <d v="2015-12-15T00:00:00"/>
    <n v="101827"/>
    <m/>
    <n v="1655379"/>
    <n v="4235"/>
    <s v="CDW GOVERNMENT, INC"/>
    <s v="Epson Powerlite Projector"/>
    <n v="1"/>
    <n v="1130"/>
    <m/>
    <n v="640"/>
    <n v="0"/>
    <n v="31700"/>
    <n v="1"/>
    <n v="0"/>
    <n v="205"/>
    <n v="0"/>
    <n v="179.67"/>
    <x v="0"/>
    <e v="#N/A"/>
    <x v="0"/>
    <x v="0"/>
  </r>
  <r>
    <d v="2015-12-15T00:00:00"/>
    <n v="101827"/>
    <m/>
    <n v="1655379"/>
    <n v="4235"/>
    <s v="CDW GOVERNMENT, INC"/>
    <e v="#NAME?"/>
    <n v="1"/>
    <n v="1130"/>
    <m/>
    <n v="640"/>
    <n v="0"/>
    <n v="31700"/>
    <n v="2"/>
    <n v="0"/>
    <n v="205"/>
    <n v="0"/>
    <n v="179.67"/>
    <x v="0"/>
    <e v="#N/A"/>
    <x v="0"/>
    <x v="0"/>
  </r>
  <r>
    <d v="2015-12-15T00:00:00"/>
    <n v="101827"/>
    <m/>
    <n v="1655379"/>
    <n v="4235"/>
    <s v="CDW GOVERNMENT, INC"/>
    <e v="#NAME?"/>
    <n v="1"/>
    <n v="2411"/>
    <m/>
    <n v="640"/>
    <n v="0"/>
    <n v="31700"/>
    <n v="55"/>
    <n v="0"/>
    <n v="205"/>
    <n v="0"/>
    <n v="179.66"/>
    <x v="0"/>
    <e v="#N/A"/>
    <x v="1"/>
    <x v="0"/>
  </r>
  <r>
    <d v="2015-12-15T00:00:00"/>
    <n v="101827"/>
    <m/>
    <n v="1655379"/>
    <n v="4235"/>
    <s v="CDW GOVERNMENT, INC"/>
    <s v="Item #1 - To replace broken"/>
    <n v="1"/>
    <n v="1130"/>
    <m/>
    <n v="640"/>
    <n v="0"/>
    <n v="31700"/>
    <n v="1"/>
    <n v="0"/>
    <n v="0"/>
    <n v="0"/>
    <n v="0"/>
    <x v="0"/>
    <e v="#N/A"/>
    <x v="0"/>
    <x v="0"/>
  </r>
  <r>
    <d v="2015-12-15T00:00:00"/>
    <n v="101835"/>
    <m/>
    <n v="1655389"/>
    <n v="1120"/>
    <s v="ITSAVVY LLC"/>
    <s v="Survivor Cases for iPad Air"/>
    <n v="1"/>
    <n v="1210"/>
    <m/>
    <n v="640"/>
    <n v="0"/>
    <n v="0"/>
    <n v="3"/>
    <n v="0"/>
    <n v="0"/>
    <n v="0"/>
    <n v="140"/>
    <x v="0"/>
    <e v="#N/A"/>
    <x v="3"/>
    <x v="0"/>
  </r>
  <r>
    <d v="2015-12-15T00:00:00"/>
    <n v="101835"/>
    <m/>
    <n v="1655389"/>
    <n v="1120"/>
    <s v="ITSAVVY LLC"/>
    <e v="#NAME?"/>
    <n v="1"/>
    <n v="1210"/>
    <m/>
    <n v="640"/>
    <n v="0"/>
    <n v="0"/>
    <n v="4"/>
    <n v="0"/>
    <n v="0"/>
    <n v="0"/>
    <n v="140"/>
    <x v="0"/>
    <e v="#N/A"/>
    <x v="3"/>
    <x v="0"/>
  </r>
  <r>
    <d v="2015-12-15T00:00:00"/>
    <n v="101835"/>
    <m/>
    <n v="1655389"/>
    <n v="1120"/>
    <s v="ITSAVVY LLC"/>
    <e v="#NAME?"/>
    <n v="1"/>
    <n v="1210"/>
    <m/>
    <n v="640"/>
    <n v="0"/>
    <n v="0"/>
    <n v="8"/>
    <n v="0"/>
    <n v="0"/>
    <n v="0"/>
    <n v="140"/>
    <x v="0"/>
    <e v="#N/A"/>
    <x v="3"/>
    <x v="0"/>
  </r>
  <r>
    <d v="2015-12-15T00:00:00"/>
    <n v="101835"/>
    <m/>
    <n v="1655389"/>
    <n v="1120"/>
    <s v="ITSAVVY LLC"/>
    <s v="Keyboard for iPad Air"/>
    <n v="1"/>
    <n v="1210"/>
    <m/>
    <n v="640"/>
    <n v="0"/>
    <n v="0"/>
    <n v="3"/>
    <n v="0"/>
    <n v="0"/>
    <n v="0"/>
    <n v="206.67"/>
    <x v="0"/>
    <e v="#N/A"/>
    <x v="3"/>
    <x v="0"/>
  </r>
  <r>
    <d v="2015-12-15T00:00:00"/>
    <n v="101835"/>
    <m/>
    <n v="1655389"/>
    <n v="1120"/>
    <s v="ITSAVVY LLC"/>
    <e v="#NAME?"/>
    <n v="1"/>
    <n v="1210"/>
    <m/>
    <n v="640"/>
    <n v="0"/>
    <n v="0"/>
    <n v="4"/>
    <n v="0"/>
    <n v="0"/>
    <n v="0"/>
    <n v="206.67"/>
    <x v="0"/>
    <e v="#N/A"/>
    <x v="3"/>
    <x v="0"/>
  </r>
  <r>
    <d v="2015-12-15T00:00:00"/>
    <n v="101835"/>
    <m/>
    <n v="1655389"/>
    <n v="1120"/>
    <s v="ITSAVVY LLC"/>
    <e v="#NAME?"/>
    <n v="1"/>
    <n v="1210"/>
    <m/>
    <n v="640"/>
    <n v="0"/>
    <n v="0"/>
    <n v="8"/>
    <n v="0"/>
    <n v="0"/>
    <n v="0"/>
    <n v="206.66"/>
    <x v="0"/>
    <e v="#N/A"/>
    <x v="3"/>
    <x v="0"/>
  </r>
  <r>
    <d v="2015-12-15T00:00:00"/>
    <n v="101835"/>
    <m/>
    <n v="1655389"/>
    <n v="1120"/>
    <s v="ITSAVVY LLC"/>
    <s v="For 10 iPad air for gifted."/>
    <n v="1"/>
    <n v="1210"/>
    <m/>
    <n v="640"/>
    <n v="0"/>
    <n v="0"/>
    <n v="3"/>
    <n v="0"/>
    <n v="0"/>
    <n v="0"/>
    <n v="10"/>
    <x v="0"/>
    <e v="#N/A"/>
    <x v="3"/>
    <x v="0"/>
  </r>
  <r>
    <d v="2016-01-19T00:00:00"/>
    <n v="102007"/>
    <m/>
    <n v="1655343"/>
    <n v="4235"/>
    <s v="CDW GOVERNMENT, INC"/>
    <s v="Epson PL 98H Projector XGA"/>
    <n v="1"/>
    <n v="2411"/>
    <m/>
    <n v="640"/>
    <n v="0"/>
    <n v="0"/>
    <n v="55"/>
    <n v="0"/>
    <n v="0"/>
    <n v="0"/>
    <n v="539"/>
    <x v="0"/>
    <e v="#N/A"/>
    <x v="1"/>
    <x v="0"/>
  </r>
  <r>
    <d v="2016-01-19T00:00:00"/>
    <n v="102007"/>
    <m/>
    <n v="1655343"/>
    <n v="4235"/>
    <s v="CDW GOVERNMENT, INC"/>
    <s v="For Rob Shaffer at NRES, using"/>
    <n v="1"/>
    <n v="2411"/>
    <m/>
    <n v="640"/>
    <n v="0"/>
    <n v="0"/>
    <n v="55"/>
    <n v="0"/>
    <n v="0"/>
    <n v="0"/>
    <n v="0"/>
    <x v="0"/>
    <e v="#N/A"/>
    <x v="1"/>
    <x v="0"/>
  </r>
  <r>
    <d v="2016-01-19T00:00:00"/>
    <n v="102009"/>
    <m/>
    <n v="1655418"/>
    <n v="2658"/>
    <s v="COMPUTER NETWORK ACCESS,INC."/>
    <s v="Use in all buildings -"/>
    <n v="1"/>
    <n v="1130"/>
    <m/>
    <n v="640"/>
    <n v="0"/>
    <n v="31700"/>
    <n v="1"/>
    <n v="0"/>
    <n v="0"/>
    <n v="0"/>
    <n v="0"/>
    <x v="0"/>
    <e v="#N/A"/>
    <x v="0"/>
    <x v="0"/>
  </r>
  <r>
    <d v="2016-02-03T00:00:00"/>
    <n v="102121"/>
    <m/>
    <n v="1602196"/>
    <n v="2120"/>
    <s v="CAROLINA BIOLOGICAL SUPPLY CO."/>
    <s v="ITEM # 590957 WOLFE CFL"/>
    <n v="1"/>
    <n v="1310"/>
    <m/>
    <n v="640"/>
    <n v="0"/>
    <n v="170000"/>
    <n v="2"/>
    <n v="0"/>
    <n v="205"/>
    <n v="0"/>
    <n v="459"/>
    <x v="0"/>
    <e v="#N/A"/>
    <x v="6"/>
    <x v="0"/>
  </r>
  <r>
    <d v="2016-02-03T00:00:00"/>
    <n v="102121"/>
    <m/>
    <n v="1602196"/>
    <n v="2120"/>
    <s v="CAROLINA BIOLOGICAL SUPPLY CO."/>
    <s v="ITEM # 590953 WOLFE CFL"/>
    <n v="1"/>
    <n v="1310"/>
    <m/>
    <n v="640"/>
    <n v="0"/>
    <n v="170000"/>
    <n v="2"/>
    <n v="0"/>
    <n v="205"/>
    <n v="0"/>
    <n v="1645"/>
    <x v="0"/>
    <e v="#N/A"/>
    <x v="6"/>
    <x v="0"/>
  </r>
  <r>
    <d v="2016-02-03T00:00:00"/>
    <n v="102121"/>
    <m/>
    <n v="1602196"/>
    <n v="2120"/>
    <s v="CAROLINA BIOLOGICAL SUPPLY CO."/>
    <s v="ESTIMATED SHIPPING &amp; HANDLING"/>
    <n v="1"/>
    <n v="1310"/>
    <m/>
    <n v="640"/>
    <n v="0"/>
    <n v="170000"/>
    <n v="2"/>
    <n v="0"/>
    <n v="205"/>
    <n v="0"/>
    <n v="96.55"/>
    <x v="0"/>
    <e v="#N/A"/>
    <x v="6"/>
    <x v="0"/>
  </r>
  <r>
    <d v="2016-02-03T00:00:00"/>
    <n v="102121"/>
    <m/>
    <n v="1602196"/>
    <n v="2120"/>
    <s v="CAROLINA BIOLOGICAL SUPPLY CO."/>
    <m/>
    <n v="1"/>
    <n v="1310"/>
    <m/>
    <n v="640"/>
    <n v="0"/>
    <n v="170000"/>
    <n v="2"/>
    <n v="0"/>
    <n v="205"/>
    <n v="0"/>
    <n v="0"/>
    <x v="0"/>
    <e v="#N/A"/>
    <x v="6"/>
    <x v="0"/>
  </r>
  <r>
    <d v="2016-02-03T00:00:00"/>
    <n v="102158"/>
    <m/>
    <n v="1655440"/>
    <n v="15042"/>
    <s v="TREASURER, STATE OF OHIO"/>
    <s v="John Schmid"/>
    <n v="1"/>
    <n v="1130"/>
    <m/>
    <n v="640"/>
    <n v="0"/>
    <n v="31700"/>
    <n v="1"/>
    <n v="0"/>
    <n v="0"/>
    <n v="0"/>
    <n v="0"/>
    <x v="0"/>
    <e v="#N/A"/>
    <x v="0"/>
    <x v="0"/>
  </r>
  <r>
    <d v="2016-02-04T00:00:00"/>
    <n v="102183"/>
    <m/>
    <n v="1655433"/>
    <n v="191"/>
    <s v="AMERICAN EXPRESS"/>
    <s v="To purchase required SSL"/>
    <n v="1"/>
    <n v="1130"/>
    <m/>
    <n v="640"/>
    <n v="0"/>
    <n v="31700"/>
    <n v="1"/>
    <n v="0"/>
    <n v="0"/>
    <n v="0"/>
    <n v="0"/>
    <x v="0"/>
    <e v="#N/A"/>
    <x v="0"/>
    <x v="0"/>
  </r>
  <r>
    <d v="2016-02-11T00:00:00"/>
    <n v="102193"/>
    <m/>
    <n v="1655431"/>
    <n v="1416"/>
    <s v="BEST BUY CO., INC."/>
    <s v="Samsung Chromebooks"/>
    <n v="1"/>
    <n v="1120"/>
    <m/>
    <n v="640"/>
    <n v="0"/>
    <n v="31700"/>
    <n v="10"/>
    <n v="0"/>
    <n v="0"/>
    <n v="0"/>
    <n v="3420"/>
    <x v="0"/>
    <e v="#N/A"/>
    <x v="0"/>
    <x v="0"/>
  </r>
  <r>
    <d v="2016-02-11T00:00:00"/>
    <n v="102193"/>
    <m/>
    <n v="1655431"/>
    <n v="1416"/>
    <s v="BEST BUY CO., INC."/>
    <s v="Purchased by Northridge MS by"/>
    <n v="1"/>
    <n v="1120"/>
    <m/>
    <n v="640"/>
    <n v="0"/>
    <n v="31700"/>
    <n v="10"/>
    <n v="0"/>
    <n v="0"/>
    <n v="0"/>
    <n v="0"/>
    <x v="0"/>
    <e v="#N/A"/>
    <x v="0"/>
    <x v="0"/>
  </r>
  <r>
    <d v="2016-02-12T00:00:00"/>
    <n v="102224"/>
    <m/>
    <n v="1602191"/>
    <n v="305"/>
    <s v="APPLE COMPUTER INC."/>
    <s v="PART # ZORR 21.5-INCH IMAC"/>
    <n v="1"/>
    <n v="1310"/>
    <m/>
    <n v="640"/>
    <n v="0"/>
    <n v="90000"/>
    <n v="2"/>
    <n v="0"/>
    <n v="205"/>
    <n v="0"/>
    <n v="1249"/>
    <x v="0"/>
    <e v="#N/A"/>
    <x v="6"/>
    <x v="0"/>
  </r>
  <r>
    <d v="2016-02-12T00:00:00"/>
    <n v="102224"/>
    <m/>
    <n v="1602191"/>
    <n v="305"/>
    <s v="APPLE COMPUTER INC."/>
    <s v="ITEM # MB11OLL/B APPLE"/>
    <n v="1"/>
    <n v="1310"/>
    <m/>
    <n v="640"/>
    <n v="0"/>
    <n v="90000"/>
    <n v="2"/>
    <n v="0"/>
    <n v="205"/>
    <n v="0"/>
    <n v="49"/>
    <x v="0"/>
    <e v="#N/A"/>
    <x v="6"/>
    <x v="0"/>
  </r>
  <r>
    <d v="2016-02-12T00:00:00"/>
    <n v="102224"/>
    <m/>
    <n v="1602191"/>
    <n v="305"/>
    <s v="APPLE COMPUTER INC."/>
    <s v="PART # ZOMT 13-INCH MACBOOK"/>
    <n v="1"/>
    <n v="1310"/>
    <m/>
    <n v="640"/>
    <n v="0"/>
    <n v="90000"/>
    <n v="2"/>
    <n v="0"/>
    <n v="205"/>
    <n v="0"/>
    <n v="1134"/>
    <x v="0"/>
    <e v="#N/A"/>
    <x v="6"/>
    <x v="0"/>
  </r>
  <r>
    <d v="2016-02-12T00:00:00"/>
    <n v="102236"/>
    <m/>
    <n v="1602193"/>
    <n v="19316"/>
    <s v="SCHOOL OUTFITTERS LLC"/>
    <s v="MISC SUPPLIES FOR FAMILY"/>
    <n v="1"/>
    <n v="1310"/>
    <m/>
    <n v="640"/>
    <n v="0"/>
    <n v="90000"/>
    <n v="2"/>
    <n v="0"/>
    <n v="205"/>
    <n v="0"/>
    <n v="3777"/>
    <x v="0"/>
    <e v="#N/A"/>
    <x v="6"/>
    <x v="0"/>
  </r>
  <r>
    <d v="2016-02-12T00:00:00"/>
    <n v="102236"/>
    <m/>
    <n v="1602193"/>
    <n v="19316"/>
    <s v="SCHOOL OUTFITTERS LLC"/>
    <s v="SHIPPING &amp; HANDLING"/>
    <n v="1"/>
    <n v="1310"/>
    <m/>
    <n v="640"/>
    <n v="0"/>
    <n v="90000"/>
    <n v="2"/>
    <n v="0"/>
    <n v="205"/>
    <n v="0"/>
    <n v="394.18"/>
    <x v="0"/>
    <e v="#N/A"/>
    <x v="6"/>
    <x v="0"/>
  </r>
  <r>
    <d v="2016-02-12T00:00:00"/>
    <n v="102236"/>
    <m/>
    <n v="1602193"/>
    <n v="19316"/>
    <s v="SCHOOL OUTFITTERS LLC"/>
    <m/>
    <n v="1"/>
    <n v="1310"/>
    <m/>
    <n v="640"/>
    <n v="0"/>
    <n v="90000"/>
    <n v="2"/>
    <n v="0"/>
    <n v="205"/>
    <n v="0"/>
    <n v="0"/>
    <x v="0"/>
    <e v="#N/A"/>
    <x v="6"/>
    <x v="0"/>
  </r>
  <r>
    <d v="2016-02-12T00:00:00"/>
    <n v="102260"/>
    <m/>
    <n v="166611"/>
    <n v="13080"/>
    <s v="MADER ELECTRIC MOTOR AND"/>
    <s v="KR"/>
    <n v="1"/>
    <n v="2720"/>
    <m/>
    <n v="640"/>
    <n v="0"/>
    <n v="0"/>
    <n v="2"/>
    <n v="0"/>
    <n v="900"/>
    <n v="0"/>
    <n v="186"/>
    <x v="0"/>
    <e v="#N/A"/>
    <x v="5"/>
    <x v="0"/>
  </r>
  <r>
    <d v="2016-02-23T00:00:00"/>
    <n v="102316"/>
    <m/>
    <n v="166611"/>
    <n v="13080"/>
    <s v="MADER ELECTRIC MOTOR AND"/>
    <s v="NR"/>
    <n v="1"/>
    <n v="2720"/>
    <m/>
    <n v="640"/>
    <n v="0"/>
    <n v="0"/>
    <n v="3"/>
    <n v="0"/>
    <n v="900"/>
    <n v="0"/>
    <n v="398.49"/>
    <x v="0"/>
    <e v="#N/A"/>
    <x v="5"/>
    <x v="0"/>
  </r>
  <r>
    <d v="2016-02-23T00:00:00"/>
    <n v="102316"/>
    <m/>
    <n v="166611"/>
    <n v="13080"/>
    <s v="MADER ELECTRIC MOTOR AND"/>
    <s v="NR"/>
    <n v="1"/>
    <n v="2720"/>
    <m/>
    <n v="640"/>
    <n v="0"/>
    <n v="0"/>
    <n v="3"/>
    <n v="0"/>
    <n v="900"/>
    <n v="0"/>
    <n v="288.26"/>
    <x v="0"/>
    <e v="#N/A"/>
    <x v="5"/>
    <x v="0"/>
  </r>
  <r>
    <d v="2016-03-03T00:00:00"/>
    <n v="102361"/>
    <m/>
    <n v="1602194"/>
    <n v="191"/>
    <s v="AMERICAN EXPRESS"/>
    <s v="SEWING MACHINES FOR FAMILY"/>
    <n v="1"/>
    <n v="1310"/>
    <m/>
    <n v="640"/>
    <n v="0"/>
    <n v="90000"/>
    <n v="2"/>
    <n v="0"/>
    <n v="205"/>
    <n v="0"/>
    <n v="2370.87"/>
    <x v="0"/>
    <e v="#N/A"/>
    <x v="6"/>
    <x v="0"/>
  </r>
  <r>
    <d v="2016-03-03T00:00:00"/>
    <n v="102361"/>
    <m/>
    <n v="1602194"/>
    <n v="191"/>
    <s v="AMERICAN EXPRESS"/>
    <s v="FREE SHIPPING FOR LOCAL STORE"/>
    <n v="1"/>
    <n v="1310"/>
    <m/>
    <n v="640"/>
    <n v="0"/>
    <n v="90000"/>
    <n v="2"/>
    <n v="0"/>
    <n v="205"/>
    <n v="0"/>
    <n v="0"/>
    <x v="0"/>
    <e v="#N/A"/>
    <x v="6"/>
    <x v="0"/>
  </r>
  <r>
    <d v="2016-03-03T00:00:00"/>
    <n v="102361"/>
    <m/>
    <n v="1602194"/>
    <n v="191"/>
    <s v="AMERICAN EXPRESS"/>
    <m/>
    <n v="1"/>
    <n v="1310"/>
    <m/>
    <n v="640"/>
    <n v="0"/>
    <n v="90000"/>
    <n v="2"/>
    <n v="0"/>
    <n v="205"/>
    <n v="0"/>
    <n v="0"/>
    <x v="0"/>
    <e v="#N/A"/>
    <x v="6"/>
    <x v="0"/>
  </r>
  <r>
    <d v="2016-03-03T00:00:00"/>
    <n v="102361"/>
    <m/>
    <n v="1602194"/>
    <n v="191"/>
    <s v="AMERICAN EXPRESS"/>
    <s v="NOTE:  CHANGED VENDOR ON"/>
    <n v="1"/>
    <n v="1310"/>
    <m/>
    <n v="640"/>
    <n v="0"/>
    <n v="90000"/>
    <n v="2"/>
    <n v="0"/>
    <n v="205"/>
    <n v="0"/>
    <n v="0"/>
    <x v="0"/>
    <e v="#N/A"/>
    <x v="6"/>
    <x v="0"/>
  </r>
  <r>
    <d v="2016-03-17T00:00:00"/>
    <n v="102533"/>
    <m/>
    <n v="1601272"/>
    <n v="12255"/>
    <s v="LOWE'S INC"/>
    <s v="RF260BEAESR - SAMSUNG 25.5 CU"/>
    <n v="1"/>
    <n v="1310"/>
    <m/>
    <n v="640"/>
    <n v="0"/>
    <n v="90000"/>
    <n v="1"/>
    <n v="0"/>
    <n v="205"/>
    <n v="0"/>
    <n v="1518.1"/>
    <x v="0"/>
    <e v="#N/A"/>
    <x v="6"/>
    <x v="0"/>
  </r>
  <r>
    <d v="2016-03-17T00:00:00"/>
    <n v="102533"/>
    <m/>
    <n v="1601272"/>
    <n v="12255"/>
    <s v="LOWE'S INC"/>
    <s v="***PLEASE CHANGE CODING TO"/>
    <n v="1"/>
    <n v="1310"/>
    <m/>
    <n v="640"/>
    <n v="0"/>
    <n v="90000"/>
    <n v="1"/>
    <n v="0"/>
    <n v="205"/>
    <n v="0"/>
    <n v="0"/>
    <x v="0"/>
    <e v="#N/A"/>
    <x v="6"/>
    <x v="0"/>
  </r>
  <r>
    <d v="2016-03-17T00:00:00"/>
    <n v="102533"/>
    <m/>
    <n v="1601206"/>
    <n v="12255"/>
    <s v="LOWE'S INC"/>
    <s v="GE FREESTANDING 5.3 CU FT"/>
    <n v="1"/>
    <n v="1310"/>
    <m/>
    <n v="640"/>
    <n v="0"/>
    <n v="90000"/>
    <n v="1"/>
    <n v="0"/>
    <n v="205"/>
    <n v="0"/>
    <n v="395.12"/>
    <x v="0"/>
    <e v="#N/A"/>
    <x v="6"/>
    <x v="0"/>
  </r>
  <r>
    <d v="2016-03-17T00:00:00"/>
    <n v="102533"/>
    <m/>
    <n v="1601206"/>
    <n v="12255"/>
    <s v="LOWE'S INC"/>
    <s v="GE FREESTANDING 5 CU FT"/>
    <n v="1"/>
    <n v="1310"/>
    <m/>
    <n v="640"/>
    <n v="0"/>
    <n v="90000"/>
    <n v="1"/>
    <n v="0"/>
    <n v="205"/>
    <n v="0"/>
    <n v="355.52"/>
    <x v="0"/>
    <e v="#N/A"/>
    <x v="6"/>
    <x v="0"/>
  </r>
  <r>
    <d v="2016-03-17T00:00:00"/>
    <n v="102533"/>
    <m/>
    <n v="1601206"/>
    <n v="12255"/>
    <s v="LOWE'S INC"/>
    <s v="WHIRLPOOL SMOOTH SURFACE"/>
    <n v="1"/>
    <n v="1310"/>
    <m/>
    <n v="640"/>
    <n v="0"/>
    <n v="90000"/>
    <n v="1"/>
    <n v="0"/>
    <n v="205"/>
    <n v="0"/>
    <n v="522.9"/>
    <x v="0"/>
    <e v="#N/A"/>
    <x v="6"/>
    <x v="0"/>
  </r>
  <r>
    <d v="2016-03-17T00:00:00"/>
    <n v="102533"/>
    <m/>
    <n v="1601206"/>
    <n v="12255"/>
    <s v="LOWE'S INC"/>
    <s v="BRITA 3-PACK 40-GALLON PITCHER"/>
    <n v="1"/>
    <n v="1310"/>
    <m/>
    <n v="640"/>
    <n v="0"/>
    <n v="90000"/>
    <n v="1"/>
    <n v="0"/>
    <n v="205"/>
    <n v="0"/>
    <n v="27.18"/>
    <x v="0"/>
    <e v="#N/A"/>
    <x v="6"/>
    <x v="0"/>
  </r>
  <r>
    <d v="2016-03-17T00:00:00"/>
    <n v="102533"/>
    <m/>
    <n v="1601206"/>
    <n v="12255"/>
    <s v="LOWE'S INC"/>
    <m/>
    <n v="1"/>
    <n v="1310"/>
    <m/>
    <n v="640"/>
    <n v="0"/>
    <n v="90000"/>
    <n v="1"/>
    <n v="0"/>
    <n v="205"/>
    <n v="0"/>
    <n v="0"/>
    <x v="0"/>
    <e v="#N/A"/>
    <x v="6"/>
    <x v="0"/>
  </r>
  <r>
    <d v="2016-03-21T00:00:00"/>
    <n v="102575"/>
    <m/>
    <n v="1601261"/>
    <n v="7260"/>
    <s v="GOODHEART-WILLCOX PUBLISH INC"/>
    <s v="ISBN 978-1-63126-235-7"/>
    <n v="1"/>
    <n v="1310"/>
    <m/>
    <n v="640"/>
    <n v="0"/>
    <n v="10000"/>
    <n v="1"/>
    <n v="0"/>
    <n v="205"/>
    <n v="0"/>
    <n v="3360"/>
    <x v="0"/>
    <e v="#N/A"/>
    <x v="6"/>
    <x v="0"/>
  </r>
  <r>
    <d v="2016-03-21T00:00:00"/>
    <n v="102575"/>
    <m/>
    <n v="1601261"/>
    <n v="7260"/>
    <s v="GOODHEART-WILLCOX PUBLISH INC"/>
    <s v="LESS 25%"/>
    <n v="1"/>
    <n v="1310"/>
    <m/>
    <n v="640"/>
    <n v="0"/>
    <n v="10000"/>
    <n v="1"/>
    <n v="0"/>
    <n v="205"/>
    <n v="0"/>
    <n v="-840"/>
    <x v="0"/>
    <e v="#N/A"/>
    <x v="6"/>
    <x v="0"/>
  </r>
  <r>
    <d v="2016-03-21T00:00:00"/>
    <n v="102575"/>
    <m/>
    <n v="1601261"/>
    <n v="7260"/>
    <s v="GOODHEART-WILLCOX PUBLISH INC"/>
    <s v="SHIPPING CHARGE"/>
    <n v="1"/>
    <n v="1310"/>
    <m/>
    <n v="640"/>
    <n v="0"/>
    <n v="10000"/>
    <n v="1"/>
    <n v="0"/>
    <n v="205"/>
    <n v="0"/>
    <n v="91.47"/>
    <x v="0"/>
    <e v="#N/A"/>
    <x v="6"/>
    <x v="0"/>
  </r>
  <r>
    <d v="2016-03-21T00:00:00"/>
    <n v="102575"/>
    <m/>
    <n v="1601261"/>
    <n v="7260"/>
    <s v="GOODHEART-WILLCOX PUBLISH INC"/>
    <s v="***PLEASE CHANGE CODING TO"/>
    <n v="1"/>
    <n v="1310"/>
    <m/>
    <n v="640"/>
    <n v="0"/>
    <n v="10000"/>
    <n v="1"/>
    <n v="0"/>
    <n v="205"/>
    <n v="0"/>
    <n v="0"/>
    <x v="0"/>
    <e v="#N/A"/>
    <x v="6"/>
    <x v="0"/>
  </r>
  <r>
    <d v="2016-03-30T00:00:00"/>
    <n v="102604"/>
    <m/>
    <n v="1655480"/>
    <n v="305"/>
    <s v="APPLE COMPUTER INC."/>
    <s v="iMac 21.5-inch: 1.6GHz"/>
    <n v="1"/>
    <n v="1310"/>
    <m/>
    <n v="640"/>
    <n v="0"/>
    <n v="10000"/>
    <n v="1"/>
    <n v="0"/>
    <n v="205"/>
    <n v="0"/>
    <n v="3147"/>
    <x v="0"/>
    <e v="#N/A"/>
    <x v="6"/>
    <x v="0"/>
  </r>
  <r>
    <d v="2016-03-30T00:00:00"/>
    <n v="102604"/>
    <m/>
    <n v="1655480"/>
    <n v="305"/>
    <s v="APPLE COMPUTER INC."/>
    <s v="NEHS Vocational Funds."/>
    <n v="1"/>
    <n v="1310"/>
    <m/>
    <n v="640"/>
    <n v="0"/>
    <n v="10000"/>
    <n v="1"/>
    <n v="0"/>
    <n v="205"/>
    <n v="0"/>
    <n v="0"/>
    <x v="0"/>
    <e v="#N/A"/>
    <x v="6"/>
    <x v="0"/>
  </r>
  <r>
    <d v="2016-03-30T00:00:00"/>
    <n v="102604"/>
    <m/>
    <n v="1655478"/>
    <n v="305"/>
    <s v="APPLE COMPUTER INC."/>
    <s v="MacBook Pro 13-inch: 2.5GHz"/>
    <n v="1"/>
    <n v="1310"/>
    <m/>
    <n v="640"/>
    <n v="0"/>
    <n v="10000"/>
    <n v="1"/>
    <n v="0"/>
    <n v="205"/>
    <n v="0"/>
    <n v="1998"/>
    <x v="0"/>
    <e v="#N/A"/>
    <x v="6"/>
    <x v="0"/>
  </r>
  <r>
    <d v="2016-03-30T00:00:00"/>
    <n v="102604"/>
    <m/>
    <n v="1655478"/>
    <n v="305"/>
    <s v="APPLE COMPUTER INC."/>
    <s v="-MacBook Pro 13-inch: 2.5GHz"/>
    <n v="1"/>
    <n v="1310"/>
    <m/>
    <n v="640"/>
    <n v="0"/>
    <n v="90000"/>
    <n v="1"/>
    <n v="0"/>
    <n v="205"/>
    <n v="0"/>
    <n v="999"/>
    <x v="0"/>
    <e v="#N/A"/>
    <x v="6"/>
    <x v="0"/>
  </r>
  <r>
    <d v="2016-03-30T00:00:00"/>
    <n v="102604"/>
    <m/>
    <n v="1655478"/>
    <n v="305"/>
    <s v="APPLE COMPUTER INC."/>
    <s v="Vocational Funds - NEHS"/>
    <n v="1"/>
    <n v="1310"/>
    <m/>
    <n v="640"/>
    <n v="0"/>
    <n v="90000"/>
    <n v="1"/>
    <n v="0"/>
    <n v="205"/>
    <n v="0"/>
    <n v="0"/>
    <x v="0"/>
    <e v="#N/A"/>
    <x v="6"/>
    <x v="0"/>
  </r>
  <r>
    <d v="2016-03-30T00:00:00"/>
    <n v="102607"/>
    <m/>
    <n v="1655477"/>
    <n v="4235"/>
    <s v="CDW GOVERNMENT, INC"/>
    <s v="ACAD GOOGLE CHROME OS MGT LIC"/>
    <n v="1"/>
    <n v="1310"/>
    <m/>
    <n v="640"/>
    <n v="0"/>
    <n v="90000"/>
    <n v="2"/>
    <n v="0"/>
    <n v="205"/>
    <n v="0"/>
    <n v="700"/>
    <x v="0"/>
    <e v="#N/A"/>
    <x v="6"/>
    <x v="0"/>
  </r>
  <r>
    <d v="2016-03-30T00:00:00"/>
    <n v="102607"/>
    <m/>
    <n v="1655477"/>
    <n v="4235"/>
    <s v="CDW GOVERNMENT, INC"/>
    <s v="ACER C740 3205U 4GB 16GB"/>
    <n v="1"/>
    <n v="1310"/>
    <m/>
    <n v="640"/>
    <n v="0"/>
    <n v="90000"/>
    <n v="2"/>
    <n v="0"/>
    <n v="205"/>
    <n v="0"/>
    <n v="5460"/>
    <x v="0"/>
    <e v="#N/A"/>
    <x v="6"/>
    <x v="0"/>
  </r>
  <r>
    <d v="2016-03-30T00:00:00"/>
    <n v="102607"/>
    <m/>
    <n v="1655477"/>
    <n v="4235"/>
    <s v="CDW GOVERNMENT, INC"/>
    <s v="BLACKBOX DEVICE CART"/>
    <n v="1"/>
    <n v="1310"/>
    <m/>
    <n v="640"/>
    <n v="0"/>
    <n v="90000"/>
    <n v="2"/>
    <n v="0"/>
    <n v="205"/>
    <n v="0"/>
    <n v="864.96"/>
    <x v="0"/>
    <e v="#N/A"/>
    <x v="6"/>
    <x v="0"/>
  </r>
  <r>
    <d v="2016-03-30T00:00:00"/>
    <n v="102616"/>
    <m/>
    <n v="1655449"/>
    <n v="16025"/>
    <s v="PATTERSON MEDICAL"/>
    <s v="58&quot;L x 24&quot;W x 34&quot;H DALMATIAN"/>
    <n v="1"/>
    <n v="1230"/>
    <m/>
    <n v="640"/>
    <n v="0"/>
    <n v="0"/>
    <n v="8"/>
    <n v="0"/>
    <n v="414"/>
    <n v="0"/>
    <n v="539.95000000000005"/>
    <x v="0"/>
    <e v="#N/A"/>
    <x v="3"/>
    <x v="0"/>
  </r>
  <r>
    <d v="2016-03-30T00:00:00"/>
    <n v="102616"/>
    <m/>
    <n v="1655449"/>
    <n v="16025"/>
    <s v="PATTERSON MEDICAL"/>
    <s v="SHIPPING/HANDLING"/>
    <n v="1"/>
    <n v="1230"/>
    <m/>
    <n v="640"/>
    <n v="0"/>
    <n v="0"/>
    <n v="8"/>
    <n v="0"/>
    <n v="414"/>
    <n v="0"/>
    <n v="54.9"/>
    <x v="0"/>
    <e v="#N/A"/>
    <x v="3"/>
    <x v="0"/>
  </r>
  <r>
    <d v="2016-03-30T00:00:00"/>
    <n v="102623"/>
    <m/>
    <n v="1655481"/>
    <n v="19324"/>
    <s v="SCHOOLHOUSE ELECTRONICS,LLC"/>
    <s v="SB680 77&quot;"/>
    <n v="1"/>
    <n v="1310"/>
    <m/>
    <n v="640"/>
    <n v="0"/>
    <n v="90000"/>
    <n v="1"/>
    <n v="0"/>
    <n v="205"/>
    <n v="0"/>
    <n v="2756"/>
    <x v="0"/>
    <e v="#N/A"/>
    <x v="6"/>
    <x v="0"/>
  </r>
  <r>
    <d v="2016-03-30T00:00:00"/>
    <n v="102623"/>
    <m/>
    <n v="1655481"/>
    <n v="19324"/>
    <s v="SCHOOLHOUSE ELECTRONICS,LLC"/>
    <s v="Shipping"/>
    <n v="1"/>
    <n v="1310"/>
    <m/>
    <n v="640"/>
    <n v="0"/>
    <n v="90000"/>
    <n v="1"/>
    <n v="0"/>
    <n v="205"/>
    <n v="0"/>
    <n v="130"/>
    <x v="0"/>
    <e v="#N/A"/>
    <x v="6"/>
    <x v="0"/>
  </r>
  <r>
    <d v="2016-03-30T00:00:00"/>
    <n v="102623"/>
    <m/>
    <n v="1655481"/>
    <n v="19324"/>
    <s v="SCHOOLHOUSE ELECTRONICS,LLC"/>
    <s v="NEHS Vocational Funds"/>
    <n v="1"/>
    <n v="1310"/>
    <m/>
    <n v="640"/>
    <n v="0"/>
    <n v="90000"/>
    <n v="1"/>
    <n v="0"/>
    <n v="205"/>
    <n v="0"/>
    <n v="0"/>
    <x v="0"/>
    <e v="#N/A"/>
    <x v="6"/>
    <x v="0"/>
  </r>
  <r>
    <d v="2016-04-06T00:00:00"/>
    <n v="102647"/>
    <m/>
    <n v="1655486"/>
    <n v="16226"/>
    <s v="REVERTECH SOLUTIONS,LLC"/>
    <s v="To replace broken chargers"/>
    <n v="1"/>
    <n v="1130"/>
    <m/>
    <n v="640"/>
    <n v="0"/>
    <n v="31700"/>
    <n v="1"/>
    <n v="0"/>
    <n v="0"/>
    <n v="0"/>
    <n v="0"/>
    <x v="0"/>
    <e v="#N/A"/>
    <x v="0"/>
    <x v="0"/>
  </r>
  <r>
    <d v="2016-04-06T00:00:00"/>
    <n v="102669"/>
    <m/>
    <n v="1655489"/>
    <n v="191"/>
    <s v="AMERICAN EXPRESS"/>
    <s v="To replace bad batteries"/>
    <n v="1"/>
    <n v="1130"/>
    <m/>
    <n v="640"/>
    <n v="0"/>
    <n v="31700"/>
    <n v="1"/>
    <n v="0"/>
    <n v="0"/>
    <n v="0"/>
    <n v="0"/>
    <x v="0"/>
    <e v="#N/A"/>
    <x v="0"/>
    <x v="0"/>
  </r>
  <r>
    <d v="2016-04-14T00:00:00"/>
    <n v="102779"/>
    <m/>
    <n v="166660"/>
    <n v="5128"/>
    <s v="ELECTRIC EEL"/>
    <s v="DRAIN CLEANER"/>
    <n v="1"/>
    <n v="2720"/>
    <m/>
    <n v="640"/>
    <n v="0"/>
    <n v="0"/>
    <n v="1"/>
    <n v="0"/>
    <n v="900"/>
    <n v="0"/>
    <n v="0"/>
    <x v="0"/>
    <e v="#N/A"/>
    <x v="5"/>
    <x v="0"/>
  </r>
  <r>
    <d v="2016-04-14T00:00:00"/>
    <n v="102779"/>
    <m/>
    <n v="166660"/>
    <n v="5128"/>
    <s v="ELECTRIC EEL"/>
    <s v="MAINT - SUPPLIES"/>
    <n v="1"/>
    <n v="2720"/>
    <m/>
    <n v="640"/>
    <n v="0"/>
    <n v="0"/>
    <n v="1"/>
    <n v="0"/>
    <n v="900"/>
    <n v="0"/>
    <n v="0"/>
    <x v="0"/>
    <e v="#N/A"/>
    <x v="5"/>
    <x v="0"/>
  </r>
  <r>
    <d v="2016-04-14T00:00:00"/>
    <n v="102779"/>
    <m/>
    <n v="166660"/>
    <n v="5128"/>
    <s v="ELECTRIC EEL"/>
    <s v="NE"/>
    <n v="1"/>
    <n v="2720"/>
    <m/>
    <n v="640"/>
    <n v="0"/>
    <n v="0"/>
    <n v="1"/>
    <n v="0"/>
    <n v="900"/>
    <n v="0"/>
    <n v="91.25"/>
    <x v="0"/>
    <e v="#N/A"/>
    <x v="5"/>
    <x v="0"/>
  </r>
  <r>
    <d v="2016-04-14T00:00:00"/>
    <n v="102779"/>
    <m/>
    <n v="166660"/>
    <n v="5128"/>
    <s v="ELECTRIC EEL"/>
    <s v="KR"/>
    <n v="1"/>
    <n v="2720"/>
    <m/>
    <n v="640"/>
    <n v="0"/>
    <n v="0"/>
    <n v="2"/>
    <n v="0"/>
    <n v="900"/>
    <n v="0"/>
    <n v="91.25"/>
    <x v="0"/>
    <e v="#N/A"/>
    <x v="5"/>
    <x v="0"/>
  </r>
  <r>
    <d v="2016-04-14T00:00:00"/>
    <n v="102779"/>
    <m/>
    <n v="166660"/>
    <n v="5128"/>
    <s v="ELECTRIC EEL"/>
    <s v="NR"/>
    <n v="1"/>
    <n v="2720"/>
    <m/>
    <n v="640"/>
    <n v="0"/>
    <n v="0"/>
    <n v="3"/>
    <n v="0"/>
    <n v="900"/>
    <n v="0"/>
    <n v="91.25"/>
    <x v="0"/>
    <e v="#N/A"/>
    <x v="5"/>
    <x v="0"/>
  </r>
  <r>
    <d v="2016-04-14T00:00:00"/>
    <n v="102779"/>
    <m/>
    <n v="166660"/>
    <n v="5128"/>
    <s v="ELECTRIC EEL"/>
    <s v="SV"/>
    <n v="1"/>
    <n v="2720"/>
    <m/>
    <n v="640"/>
    <n v="0"/>
    <n v="0"/>
    <n v="4"/>
    <n v="0"/>
    <n v="900"/>
    <n v="0"/>
    <n v="91.25"/>
    <x v="0"/>
    <e v="#N/A"/>
    <x v="5"/>
    <x v="0"/>
  </r>
  <r>
    <d v="2016-04-14T00:00:00"/>
    <n v="102779"/>
    <m/>
    <n v="166660"/>
    <n v="5128"/>
    <s v="ELECTRIC EEL"/>
    <s v="RH"/>
    <n v="1"/>
    <n v="2720"/>
    <m/>
    <n v="640"/>
    <n v="0"/>
    <n v="0"/>
    <n v="8"/>
    <n v="0"/>
    <n v="900"/>
    <n v="0"/>
    <n v="91.25"/>
    <x v="0"/>
    <e v="#N/A"/>
    <x v="5"/>
    <x v="0"/>
  </r>
  <r>
    <d v="2016-04-14T00:00:00"/>
    <n v="102779"/>
    <m/>
    <n v="166660"/>
    <n v="5128"/>
    <s v="ELECTRIC EEL"/>
    <s v="MAINT"/>
    <n v="1"/>
    <n v="2720"/>
    <m/>
    <n v="640"/>
    <n v="0"/>
    <n v="0"/>
    <n v="66"/>
    <n v="0"/>
    <n v="900"/>
    <n v="0"/>
    <n v="91.25"/>
    <x v="0"/>
    <e v="#N/A"/>
    <x v="5"/>
    <x v="0"/>
  </r>
  <r>
    <d v="2016-04-14T00:00:00"/>
    <n v="102779"/>
    <m/>
    <n v="166660"/>
    <n v="5128"/>
    <s v="ELECTRIC EEL"/>
    <s v="NRM"/>
    <n v="1"/>
    <n v="2720"/>
    <m/>
    <n v="640"/>
    <n v="0"/>
    <n v="0"/>
    <n v="10"/>
    <n v="0"/>
    <n v="900"/>
    <n v="0"/>
    <n v="91.25"/>
    <x v="0"/>
    <e v="#N/A"/>
    <x v="5"/>
    <x v="0"/>
  </r>
  <r>
    <d v="2016-04-14T00:00:00"/>
    <n v="102779"/>
    <m/>
    <n v="166660"/>
    <n v="5128"/>
    <s v="ELECTRIC EEL"/>
    <s v="SVM"/>
    <n v="1"/>
    <n v="2720"/>
    <m/>
    <n v="640"/>
    <n v="0"/>
    <n v="0"/>
    <n v="11"/>
    <n v="0"/>
    <n v="900"/>
    <n v="0"/>
    <n v="91.25"/>
    <x v="0"/>
    <e v="#N/A"/>
    <x v="5"/>
    <x v="0"/>
  </r>
  <r>
    <d v="2016-04-19T00:00:00"/>
    <n v="102838"/>
    <m/>
    <n v="1655409"/>
    <n v="16136"/>
    <s v="PHONAK HEARING SYSTEMS,LLC"/>
    <s v="PURCHASE OF HEARING SYSTEM FOR"/>
    <n v="1"/>
    <n v="1230"/>
    <m/>
    <n v="640"/>
    <n v="0"/>
    <n v="0"/>
    <n v="8"/>
    <n v="0"/>
    <n v="414"/>
    <n v="0"/>
    <n v="0"/>
    <x v="0"/>
    <e v="#N/A"/>
    <x v="3"/>
    <x v="0"/>
  </r>
  <r>
    <d v="2016-04-19T00:00:00"/>
    <n v="102838"/>
    <m/>
    <n v="1655409"/>
    <n v="16136"/>
    <s v="PHONAK HEARING SYSTEMS,LLC"/>
    <s v="ESTIMATED COST"/>
    <n v="1"/>
    <n v="1230"/>
    <m/>
    <n v="640"/>
    <n v="0"/>
    <n v="0"/>
    <n v="8"/>
    <n v="0"/>
    <n v="414"/>
    <n v="0"/>
    <n v="2375"/>
    <x v="0"/>
    <e v="#N/A"/>
    <x v="3"/>
    <x v="0"/>
  </r>
  <r>
    <d v="2016-04-19T00:00:00"/>
    <n v="102838"/>
    <m/>
    <n v="1655409"/>
    <n v="16136"/>
    <s v="PHONAK HEARING SYSTEMS,LLC"/>
    <s v="SHIPPING"/>
    <n v="1"/>
    <n v="1230"/>
    <m/>
    <n v="640"/>
    <n v="0"/>
    <n v="0"/>
    <n v="8"/>
    <n v="0"/>
    <n v="414"/>
    <n v="0"/>
    <n v="18.170000000000002"/>
    <x v="0"/>
    <e v="#N/A"/>
    <x v="3"/>
    <x v="0"/>
  </r>
  <r>
    <d v="2016-04-19T00:00:00"/>
    <n v="102838"/>
    <m/>
    <n v="1655409"/>
    <n v="16136"/>
    <s v="PHONAK HEARING SYSTEMS,LLC"/>
    <s v="ESTIMATED COST"/>
    <n v="1"/>
    <n v="1230"/>
    <m/>
    <n v="640"/>
    <n v="0"/>
    <n v="0"/>
    <n v="8"/>
    <n v="0"/>
    <n v="414"/>
    <n v="0"/>
    <n v="29.1"/>
    <x v="0"/>
    <e v="#N/A"/>
    <x v="3"/>
    <x v="0"/>
  </r>
  <r>
    <d v="2016-04-19T00:00:00"/>
    <n v="102838"/>
    <m/>
    <n v="1655409"/>
    <n v="16136"/>
    <s v="PHONAK HEARING SYSTEMS,LLC"/>
    <s v="SHIPPING"/>
    <n v="1"/>
    <n v="1230"/>
    <m/>
    <n v="640"/>
    <n v="0"/>
    <n v="0"/>
    <n v="8"/>
    <n v="0"/>
    <n v="414"/>
    <n v="0"/>
    <n v="0.22"/>
    <x v="0"/>
    <e v="#N/A"/>
    <x v="3"/>
    <x v="0"/>
  </r>
  <r>
    <d v="2016-04-19T00:00:00"/>
    <n v="916113"/>
    <m/>
    <n v="9655393"/>
    <n v="900050"/>
    <s v="EXPENDITURE CORRECTION"/>
    <s v="Correct PO 1655393.  Charge"/>
    <n v="1"/>
    <n v="1120"/>
    <m/>
    <n v="640"/>
    <n v="0"/>
    <n v="31700"/>
    <n v="11"/>
    <n v="0"/>
    <n v="0"/>
    <n v="0"/>
    <n v="-1249"/>
    <x v="0"/>
    <e v="#N/A"/>
    <x v="0"/>
    <x v="0"/>
  </r>
  <r>
    <d v="2016-04-25T00:00:00"/>
    <n v="102846"/>
    <m/>
    <n v="1655493"/>
    <n v="4235"/>
    <s v="CDW GOVERNMENT, INC"/>
    <s v="Acer Chromebooks"/>
    <n v="1"/>
    <n v="1120"/>
    <m/>
    <n v="640"/>
    <n v="0"/>
    <n v="0"/>
    <n v="11"/>
    <n v="0"/>
    <n v="0"/>
    <n v="0"/>
    <n v="1755"/>
    <x v="0"/>
    <e v="#N/A"/>
    <x v="0"/>
    <x v="0"/>
  </r>
  <r>
    <d v="2016-04-25T00:00:00"/>
    <n v="102846"/>
    <m/>
    <n v="1655493"/>
    <n v="4235"/>
    <s v="CDW GOVERNMENT, INC"/>
    <s v="Chrome Management License"/>
    <n v="1"/>
    <n v="1120"/>
    <m/>
    <n v="640"/>
    <n v="0"/>
    <n v="0"/>
    <n v="11"/>
    <n v="0"/>
    <n v="0"/>
    <n v="0"/>
    <n v="225"/>
    <x v="0"/>
    <e v="#N/A"/>
    <x v="0"/>
    <x v="0"/>
  </r>
  <r>
    <d v="2016-04-25T00:00:00"/>
    <n v="102846"/>
    <m/>
    <n v="1655493"/>
    <n v="4235"/>
    <s v="CDW GOVERNMENT, INC"/>
    <s v="To be purchased by PTO"/>
    <n v="1"/>
    <n v="1120"/>
    <m/>
    <n v="640"/>
    <n v="0"/>
    <n v="0"/>
    <n v="11"/>
    <n v="0"/>
    <n v="0"/>
    <n v="0"/>
    <n v="0"/>
    <x v="0"/>
    <e v="#N/A"/>
    <x v="0"/>
    <x v="0"/>
  </r>
  <r>
    <d v="2016-04-29T00:00:00"/>
    <n v="102901"/>
    <m/>
    <n v="166611"/>
    <n v="13080"/>
    <s v="MADER ELECTRIC MOTOR AND"/>
    <s v="KR"/>
    <n v="1"/>
    <n v="2720"/>
    <m/>
    <n v="640"/>
    <n v="0"/>
    <n v="0"/>
    <n v="2"/>
    <n v="0"/>
    <n v="900"/>
    <n v="0"/>
    <n v="42.68"/>
    <x v="0"/>
    <e v="#N/A"/>
    <x v="5"/>
    <x v="0"/>
  </r>
  <r>
    <d v="2016-05-10T00:00:00"/>
    <m/>
    <n v="77491"/>
    <m/>
    <m/>
    <m/>
    <s v="DONATION - KIDS HOPE"/>
    <n v="1"/>
    <n v="1120"/>
    <m/>
    <n v="640"/>
    <n v="0"/>
    <n v="0"/>
    <n v="11"/>
    <n v="0"/>
    <n v="0"/>
    <n v="0"/>
    <n v="-1980"/>
    <x v="0"/>
    <e v="#N/A"/>
    <x v="0"/>
    <x v="0"/>
  </r>
  <r>
    <d v="2016-05-10T00:00:00"/>
    <m/>
    <n v="77491"/>
    <m/>
    <m/>
    <m/>
    <s v="PO 1655493"/>
    <n v="1"/>
    <n v="1120"/>
    <m/>
    <n v="640"/>
    <n v="0"/>
    <n v="0"/>
    <n v="11"/>
    <n v="0"/>
    <n v="0"/>
    <n v="0"/>
    <n v="0"/>
    <x v="0"/>
    <e v="#N/A"/>
    <x v="0"/>
    <x v="0"/>
  </r>
  <r>
    <d v="2016-05-13T00:00:00"/>
    <n v="103078"/>
    <m/>
    <n v="1611137"/>
    <n v="18180"/>
    <s v="HILLYARD CHEMICAL PRODUCTS"/>
    <s v="HIL50110RSDEMO"/>
    <n v="1"/>
    <n v="1110"/>
    <m/>
    <n v="640"/>
    <n v="0"/>
    <n v="0"/>
    <n v="4"/>
    <n v="0"/>
    <n v="0"/>
    <n v="0"/>
    <n v="500"/>
    <x v="0"/>
    <e v="#N/A"/>
    <x v="0"/>
    <x v="0"/>
  </r>
  <r>
    <d v="2016-05-13T00:00:00"/>
    <n v="103078"/>
    <m/>
    <n v="1611137"/>
    <n v="18180"/>
    <s v="HILLYARD CHEMICAL PRODUCTS"/>
    <s v="SHIPPING"/>
    <n v="1"/>
    <n v="1110"/>
    <m/>
    <n v="640"/>
    <n v="0"/>
    <n v="0"/>
    <n v="4"/>
    <n v="0"/>
    <n v="0"/>
    <n v="0"/>
    <n v="9.9499999999999993"/>
    <x v="0"/>
    <e v="#N/A"/>
    <x v="0"/>
    <x v="0"/>
  </r>
  <r>
    <d v="2016-05-19T00:00:00"/>
    <n v="103121"/>
    <m/>
    <n v="1655539"/>
    <n v="4235"/>
    <s v="CDW GOVERNMENT, INC"/>
    <s v="Acer Chromebooks C740 320SU"/>
    <n v="1"/>
    <n v="1130"/>
    <m/>
    <n v="640"/>
    <n v="0"/>
    <n v="31700"/>
    <n v="1"/>
    <n v="0"/>
    <n v="0"/>
    <n v="0"/>
    <n v="5850"/>
    <x v="0"/>
    <e v="#N/A"/>
    <x v="0"/>
    <x v="0"/>
  </r>
  <r>
    <d v="2016-05-19T00:00:00"/>
    <n v="103121"/>
    <m/>
    <n v="1655539"/>
    <n v="4235"/>
    <s v="CDW GOVERNMENT, INC"/>
    <s v="Google Chrome OS MGT Lic"/>
    <n v="1"/>
    <n v="1130"/>
    <m/>
    <n v="640"/>
    <n v="0"/>
    <n v="31700"/>
    <n v="1"/>
    <n v="0"/>
    <n v="0"/>
    <n v="0"/>
    <n v="750"/>
    <x v="0"/>
    <e v="#N/A"/>
    <x v="0"/>
    <x v="0"/>
  </r>
  <r>
    <d v="2016-05-19T00:00:00"/>
    <n v="103121"/>
    <m/>
    <n v="1655539"/>
    <n v="4235"/>
    <s v="CDW GOVERNMENT, INC"/>
    <s v="Black Box Device Cart"/>
    <n v="1"/>
    <n v="1130"/>
    <m/>
    <n v="640"/>
    <n v="0"/>
    <n v="31700"/>
    <n v="1"/>
    <n v="0"/>
    <n v="0"/>
    <n v="0"/>
    <n v="990"/>
    <x v="0"/>
    <e v="#N/A"/>
    <x v="0"/>
    <x v="0"/>
  </r>
  <r>
    <d v="2016-05-19T00:00:00"/>
    <n v="103121"/>
    <m/>
    <n v="1655539"/>
    <n v="4235"/>
    <s v="CDW GOVERNMENT, INC"/>
    <s v="For RHES per Scott Blackburn."/>
    <n v="1"/>
    <n v="1130"/>
    <m/>
    <n v="640"/>
    <n v="0"/>
    <n v="31700"/>
    <n v="1"/>
    <n v="0"/>
    <n v="0"/>
    <n v="0"/>
    <n v="0"/>
    <x v="0"/>
    <e v="#N/A"/>
    <x v="0"/>
    <x v="0"/>
  </r>
  <r>
    <d v="2016-06-03T00:00:00"/>
    <n v="103244"/>
    <m/>
    <n v="1655548"/>
    <n v="4235"/>
    <s v="CDW GOVERNMENT, INC"/>
    <s v="Acer Chromebooks"/>
    <n v="1"/>
    <n v="1310"/>
    <m/>
    <n v="640"/>
    <n v="0"/>
    <n v="90000"/>
    <n v="2"/>
    <n v="0"/>
    <n v="205"/>
    <n v="0"/>
    <n v="3705"/>
    <x v="0"/>
    <e v="#N/A"/>
    <x v="6"/>
    <x v="0"/>
  </r>
  <r>
    <d v="2016-06-03T00:00:00"/>
    <n v="103244"/>
    <m/>
    <n v="1655548"/>
    <n v="4235"/>
    <s v="CDW GOVERNMENT, INC"/>
    <e v="#NAME?"/>
    <n v="1"/>
    <n v="1310"/>
    <m/>
    <n v="640"/>
    <n v="0"/>
    <n v="90000"/>
    <n v="1"/>
    <n v="0"/>
    <n v="205"/>
    <n v="0"/>
    <n v="3705"/>
    <x v="0"/>
    <e v="#N/A"/>
    <x v="6"/>
    <x v="0"/>
  </r>
  <r>
    <d v="2016-06-03T00:00:00"/>
    <n v="103244"/>
    <m/>
    <n v="1655548"/>
    <n v="4235"/>
    <s v="CDW GOVERNMENT, INC"/>
    <s v="Google Chromebook license"/>
    <n v="1"/>
    <n v="1310"/>
    <m/>
    <n v="640"/>
    <n v="0"/>
    <n v="90000"/>
    <n v="2"/>
    <n v="0"/>
    <n v="205"/>
    <n v="0"/>
    <n v="475"/>
    <x v="0"/>
    <e v="#N/A"/>
    <x v="6"/>
    <x v="0"/>
  </r>
  <r>
    <d v="2016-06-03T00:00:00"/>
    <n v="103244"/>
    <m/>
    <n v="1655548"/>
    <n v="4235"/>
    <s v="CDW GOVERNMENT, INC"/>
    <e v="#NAME?"/>
    <n v="1"/>
    <n v="1310"/>
    <m/>
    <n v="640"/>
    <n v="0"/>
    <n v="90000"/>
    <n v="1"/>
    <n v="0"/>
    <n v="205"/>
    <n v="0"/>
    <n v="475"/>
    <x v="0"/>
    <e v="#N/A"/>
    <x v="6"/>
    <x v="0"/>
  </r>
  <r>
    <d v="2016-06-03T00:00:00"/>
    <n v="103244"/>
    <m/>
    <n v="1655548"/>
    <n v="4235"/>
    <s v="CDW GOVERNMENT, INC"/>
    <s v="19 for Vocational Baggs  KRHS"/>
    <n v="1"/>
    <n v="1310"/>
    <m/>
    <n v="640"/>
    <n v="0"/>
    <n v="90000"/>
    <n v="1"/>
    <n v="0"/>
    <n v="205"/>
    <n v="0"/>
    <n v="0"/>
    <x v="0"/>
    <e v="#N/A"/>
    <x v="6"/>
    <x v="0"/>
  </r>
  <r>
    <d v="2016-06-03T00:00:00"/>
    <n v="103244"/>
    <m/>
    <n v="1655559"/>
    <n v="4235"/>
    <s v="CDW GOVERNMENT, INC"/>
    <s v="Epson Powerlite 98 Projectors"/>
    <n v="1"/>
    <n v="1110"/>
    <m/>
    <n v="640"/>
    <n v="0"/>
    <n v="31700"/>
    <n v="3"/>
    <n v="0"/>
    <n v="205"/>
    <n v="0"/>
    <n v="1155"/>
    <x v="0"/>
    <e v="#N/A"/>
    <x v="0"/>
    <x v="0"/>
  </r>
  <r>
    <d v="2016-06-03T00:00:00"/>
    <n v="103244"/>
    <m/>
    <n v="1655559"/>
    <n v="4235"/>
    <s v="CDW GOVERNMENT, INC"/>
    <s v="-Epson Powerlite 98 Projectors"/>
    <n v="1"/>
    <n v="1110"/>
    <m/>
    <n v="640"/>
    <n v="0"/>
    <n v="31700"/>
    <n v="4"/>
    <n v="0"/>
    <n v="205"/>
    <n v="0"/>
    <n v="1155"/>
    <x v="0"/>
    <e v="#N/A"/>
    <x v="0"/>
    <x v="0"/>
  </r>
  <r>
    <d v="2016-06-03T00:00:00"/>
    <n v="103244"/>
    <m/>
    <n v="1655559"/>
    <n v="4235"/>
    <s v="CDW GOVERNMENT, INC"/>
    <s v="-Epson Powerlite 98 Projectors"/>
    <n v="1"/>
    <n v="1110"/>
    <m/>
    <n v="640"/>
    <n v="0"/>
    <n v="31700"/>
    <n v="8"/>
    <n v="0"/>
    <n v="205"/>
    <n v="0"/>
    <n v="1155"/>
    <x v="0"/>
    <e v="#N/A"/>
    <x v="0"/>
    <x v="0"/>
  </r>
  <r>
    <d v="2016-06-03T00:00:00"/>
    <n v="103244"/>
    <m/>
    <n v="1655559"/>
    <n v="4235"/>
    <s v="CDW GOVERNMENT, INC"/>
    <s v="-Epson Powerlite 98 Projectors"/>
    <n v="1"/>
    <n v="1120"/>
    <m/>
    <n v="640"/>
    <n v="0"/>
    <n v="31700"/>
    <n v="10"/>
    <n v="0"/>
    <n v="205"/>
    <n v="0"/>
    <n v="1155"/>
    <x v="0"/>
    <e v="#N/A"/>
    <x v="0"/>
    <x v="0"/>
  </r>
  <r>
    <d v="2016-06-03T00:00:00"/>
    <n v="103244"/>
    <m/>
    <n v="1655559"/>
    <n v="4235"/>
    <s v="CDW GOVERNMENT, INC"/>
    <s v="-Epson Powerlite 98 Projectors"/>
    <n v="1"/>
    <n v="1120"/>
    <m/>
    <n v="640"/>
    <n v="0"/>
    <n v="31700"/>
    <n v="11"/>
    <n v="0"/>
    <n v="205"/>
    <n v="0"/>
    <n v="1155"/>
    <x v="0"/>
    <e v="#N/A"/>
    <x v="0"/>
    <x v="0"/>
  </r>
  <r>
    <d v="2016-06-03T00:00:00"/>
    <n v="103244"/>
    <m/>
    <n v="1655559"/>
    <n v="4235"/>
    <s v="CDW GOVERNMENT, INC"/>
    <s v="-Epson Powerlite 98 Projectors"/>
    <n v="1"/>
    <n v="1130"/>
    <m/>
    <n v="640"/>
    <n v="0"/>
    <n v="31700"/>
    <n v="1"/>
    <n v="0"/>
    <n v="205"/>
    <n v="0"/>
    <n v="1155"/>
    <x v="0"/>
    <e v="#N/A"/>
    <x v="0"/>
    <x v="0"/>
  </r>
  <r>
    <d v="2016-06-03T00:00:00"/>
    <n v="103244"/>
    <m/>
    <n v="1655559"/>
    <n v="4235"/>
    <s v="CDW GOVERNMENT, INC"/>
    <s v="-Epson Powerlite 98 Projectors"/>
    <n v="1"/>
    <n v="1130"/>
    <m/>
    <n v="640"/>
    <n v="0"/>
    <n v="31700"/>
    <n v="2"/>
    <n v="0"/>
    <n v="205"/>
    <n v="0"/>
    <n v="1155"/>
    <x v="0"/>
    <e v="#N/A"/>
    <x v="0"/>
    <x v="0"/>
  </r>
  <r>
    <d v="2016-06-03T00:00:00"/>
    <n v="103244"/>
    <m/>
    <n v="1655559"/>
    <n v="4235"/>
    <s v="CDW GOVERNMENT, INC"/>
    <s v="To replace old projector"/>
    <n v="1"/>
    <n v="1130"/>
    <m/>
    <n v="640"/>
    <n v="0"/>
    <n v="31700"/>
    <n v="1"/>
    <n v="0"/>
    <n v="205"/>
    <n v="0"/>
    <n v="0"/>
    <x v="0"/>
    <e v="#N/A"/>
    <x v="0"/>
    <x v="0"/>
  </r>
  <r>
    <d v="2016-06-03T00:00:00"/>
    <n v="103244"/>
    <m/>
    <n v="1655560"/>
    <n v="4235"/>
    <s v="CDW GOVERNMENT, INC"/>
    <s v="TRIPP 1000VA UPS SMART ONLINE"/>
    <n v="1"/>
    <n v="1110"/>
    <m/>
    <n v="640"/>
    <n v="0"/>
    <n v="31700"/>
    <n v="3"/>
    <n v="0"/>
    <n v="205"/>
    <n v="0"/>
    <n v="872.14"/>
    <x v="0"/>
    <e v="#N/A"/>
    <x v="0"/>
    <x v="0"/>
  </r>
  <r>
    <d v="2016-06-03T00:00:00"/>
    <n v="103244"/>
    <m/>
    <n v="1655560"/>
    <n v="4235"/>
    <s v="CDW GOVERNMENT, INC"/>
    <s v="-TRIPP 1000VA UPS SMART ONLINE"/>
    <n v="1"/>
    <n v="1110"/>
    <m/>
    <n v="640"/>
    <n v="0"/>
    <n v="31700"/>
    <n v="4"/>
    <n v="0"/>
    <n v="205"/>
    <n v="0"/>
    <n v="872.14"/>
    <x v="0"/>
    <e v="#N/A"/>
    <x v="0"/>
    <x v="0"/>
  </r>
  <r>
    <d v="2016-06-03T00:00:00"/>
    <n v="103244"/>
    <m/>
    <n v="1655560"/>
    <n v="4235"/>
    <s v="CDW GOVERNMENT, INC"/>
    <s v="-TRIPP 1000VA UPS SMART ONLINE"/>
    <n v="1"/>
    <n v="1110"/>
    <m/>
    <n v="640"/>
    <n v="0"/>
    <n v="31700"/>
    <n v="8"/>
    <n v="0"/>
    <n v="205"/>
    <n v="0"/>
    <n v="872.14"/>
    <x v="0"/>
    <e v="#N/A"/>
    <x v="0"/>
    <x v="0"/>
  </r>
  <r>
    <d v="2016-06-03T00:00:00"/>
    <n v="103244"/>
    <m/>
    <n v="1655560"/>
    <n v="4235"/>
    <s v="CDW GOVERNMENT, INC"/>
    <s v="-TRIPP 1000VA UPS SMART ONLINE"/>
    <n v="1"/>
    <n v="1120"/>
    <m/>
    <n v="640"/>
    <n v="0"/>
    <n v="31700"/>
    <n v="10"/>
    <n v="0"/>
    <n v="205"/>
    <n v="0"/>
    <n v="872.14"/>
    <x v="0"/>
    <e v="#N/A"/>
    <x v="0"/>
    <x v="0"/>
  </r>
  <r>
    <d v="2016-06-03T00:00:00"/>
    <n v="103244"/>
    <m/>
    <n v="1655560"/>
    <n v="4235"/>
    <s v="CDW GOVERNMENT, INC"/>
    <s v="-TRIPP 1000VA UPS SMART ONLINE"/>
    <n v="1"/>
    <n v="1120"/>
    <m/>
    <n v="640"/>
    <n v="0"/>
    <n v="31700"/>
    <n v="11"/>
    <n v="0"/>
    <n v="205"/>
    <n v="0"/>
    <n v="872.14"/>
    <x v="0"/>
    <e v="#N/A"/>
    <x v="0"/>
    <x v="0"/>
  </r>
  <r>
    <d v="2016-06-03T00:00:00"/>
    <n v="103244"/>
    <m/>
    <n v="1655560"/>
    <n v="4235"/>
    <s v="CDW GOVERNMENT, INC"/>
    <s v="-TRIPP 1000VA UPS SMART ONLINE"/>
    <n v="1"/>
    <n v="1130"/>
    <m/>
    <n v="640"/>
    <n v="0"/>
    <n v="31700"/>
    <n v="1"/>
    <n v="0"/>
    <n v="205"/>
    <n v="0"/>
    <n v="872.15"/>
    <x v="0"/>
    <e v="#N/A"/>
    <x v="0"/>
    <x v="0"/>
  </r>
  <r>
    <d v="2016-06-03T00:00:00"/>
    <n v="103244"/>
    <m/>
    <n v="1655560"/>
    <n v="4235"/>
    <s v="CDW GOVERNMENT, INC"/>
    <s v="-TRIPP 1000VA UPS SMART ONLINE"/>
    <n v="1"/>
    <n v="1130"/>
    <m/>
    <n v="640"/>
    <n v="0"/>
    <n v="31700"/>
    <n v="2"/>
    <n v="0"/>
    <n v="205"/>
    <n v="0"/>
    <n v="872.15"/>
    <x v="0"/>
    <e v="#N/A"/>
    <x v="0"/>
    <x v="0"/>
  </r>
  <r>
    <d v="2016-06-03T00:00:00"/>
    <n v="103244"/>
    <m/>
    <n v="1655560"/>
    <n v="4235"/>
    <s v="CDW GOVERNMENT, INC"/>
    <s v="Battery backup to be placed in"/>
    <n v="1"/>
    <n v="1130"/>
    <m/>
    <n v="640"/>
    <n v="0"/>
    <n v="31700"/>
    <n v="1"/>
    <n v="0"/>
    <n v="205"/>
    <n v="0"/>
    <n v="0"/>
    <x v="0"/>
    <e v="#N/A"/>
    <x v="0"/>
    <x v="0"/>
  </r>
  <r>
    <d v="2016-06-03T00:00:00"/>
    <n v="103280"/>
    <m/>
    <n v="166662"/>
    <n v="24132"/>
    <s v="WESTWIND ROOFING, LLC"/>
    <s v="ROOF REPAIR ON CENTRAL OFFICE"/>
    <n v="1"/>
    <n v="2720"/>
    <m/>
    <n v="620"/>
    <n v="0"/>
    <n v="0"/>
    <n v="55"/>
    <n v="0"/>
    <n v="0"/>
    <n v="0"/>
    <n v="5245"/>
    <x v="0"/>
    <e v="#N/A"/>
    <x v="5"/>
    <x v="1"/>
  </r>
  <r>
    <d v="2016-06-03T00:00:00"/>
    <n v="103280"/>
    <m/>
    <n v="166662"/>
    <n v="24132"/>
    <s v="WESTWIND ROOFING, LLC"/>
    <s v="ROOF REPAIR NEHS"/>
    <n v="1"/>
    <n v="2720"/>
    <m/>
    <n v="620"/>
    <n v="0"/>
    <n v="0"/>
    <n v="1"/>
    <n v="0"/>
    <n v="900"/>
    <n v="0"/>
    <n v="3640"/>
    <x v="0"/>
    <e v="#N/A"/>
    <x v="5"/>
    <x v="1"/>
  </r>
  <r>
    <d v="2016-06-16T00:00:00"/>
    <n v="103430"/>
    <m/>
    <n v="1655561"/>
    <n v="4235"/>
    <s v="CDW GOVERNMENT, INC"/>
    <s v="Item #1 is being used for the"/>
    <n v="1"/>
    <n v="1130"/>
    <m/>
    <n v="640"/>
    <n v="0"/>
    <n v="31700"/>
    <n v="1"/>
    <n v="0"/>
    <n v="0"/>
    <n v="0"/>
    <n v="0"/>
    <x v="0"/>
    <e v="#N/A"/>
    <x v="0"/>
    <x v="0"/>
  </r>
  <r>
    <d v="2016-06-20T00:00:00"/>
    <n v="103437"/>
    <m/>
    <n v="1610187"/>
    <n v="12255"/>
    <s v="LOWE'S INC"/>
    <s v="materials for fixing windows"/>
    <n v="1"/>
    <n v="1120"/>
    <m/>
    <n v="640"/>
    <n v="0"/>
    <n v="0"/>
    <n v="10"/>
    <n v="0"/>
    <n v="0"/>
    <n v="0"/>
    <n v="397.09"/>
    <x v="0"/>
    <e v="#N/A"/>
    <x v="0"/>
    <x v="0"/>
  </r>
  <r>
    <d v="2016-06-23T00:00:00"/>
    <n v="103458"/>
    <m/>
    <n v="1655574"/>
    <n v="4235"/>
    <s v="CDW GOVERNMENT, INC"/>
    <s v="Acer Chromebook C740-C4PE"/>
    <n v="1"/>
    <n v="1310"/>
    <m/>
    <n v="640"/>
    <n v="0"/>
    <n v="10000"/>
    <n v="1"/>
    <n v="0"/>
    <n v="205"/>
    <n v="0"/>
    <n v="3081"/>
    <x v="0"/>
    <e v="#N/A"/>
    <x v="6"/>
    <x v="0"/>
  </r>
  <r>
    <d v="2016-06-23T00:00:00"/>
    <n v="103458"/>
    <m/>
    <n v="1655574"/>
    <n v="4235"/>
    <s v="CDW GOVERNMENT, INC"/>
    <s v="-Acer Chromebook C740-C4PE"/>
    <n v="1"/>
    <n v="1310"/>
    <m/>
    <n v="640"/>
    <n v="0"/>
    <n v="90000"/>
    <n v="2"/>
    <n v="0"/>
    <n v="205"/>
    <n v="0"/>
    <n v="3081"/>
    <x v="0"/>
    <e v="#N/A"/>
    <x v="6"/>
    <x v="0"/>
  </r>
  <r>
    <d v="2016-06-23T00:00:00"/>
    <n v="103458"/>
    <m/>
    <n v="1655574"/>
    <n v="4235"/>
    <s v="CDW GOVERNMENT, INC"/>
    <s v="Google EDU Management Console"/>
    <n v="1"/>
    <n v="1310"/>
    <m/>
    <n v="640"/>
    <n v="0"/>
    <n v="10000"/>
    <n v="1"/>
    <n v="0"/>
    <n v="205"/>
    <n v="0"/>
    <n v="325"/>
    <x v="0"/>
    <e v="#N/A"/>
    <x v="6"/>
    <x v="0"/>
  </r>
  <r>
    <d v="2016-06-23T00:00:00"/>
    <n v="103458"/>
    <m/>
    <n v="1655574"/>
    <n v="4235"/>
    <s v="CDW GOVERNMENT, INC"/>
    <e v="#NAME?"/>
    <n v="1"/>
    <n v="1310"/>
    <m/>
    <n v="640"/>
    <n v="0"/>
    <n v="90000"/>
    <n v="2"/>
    <n v="0"/>
    <n v="205"/>
    <n v="0"/>
    <n v="325"/>
    <x v="0"/>
    <e v="#N/A"/>
    <x v="6"/>
    <x v="0"/>
  </r>
  <r>
    <d v="2016-06-23T00:00:00"/>
    <n v="103458"/>
    <m/>
    <n v="1655574"/>
    <n v="4235"/>
    <s v="CDW GOVERNMENT, INC"/>
    <s v="Vocational"/>
    <n v="1"/>
    <n v="1310"/>
    <m/>
    <n v="640"/>
    <n v="0"/>
    <n v="10000"/>
    <n v="1"/>
    <n v="0"/>
    <n v="205"/>
    <n v="0"/>
    <n v="0"/>
    <x v="0"/>
    <e v="#N/A"/>
    <x v="6"/>
    <x v="0"/>
  </r>
  <r>
    <d v="2016-08-02T00:00:00"/>
    <n v="103623"/>
    <m/>
    <n v="1602212"/>
    <n v="20667"/>
    <s v="STANBURY UNIFORMS INC"/>
    <e v="#NAME?"/>
    <n v="1"/>
    <n v="1130"/>
    <m/>
    <n v="640"/>
    <n v="0"/>
    <n v="120000"/>
    <n v="2"/>
    <n v="0"/>
    <n v="0"/>
    <n v="0"/>
    <n v="931.46"/>
    <x v="1"/>
    <e v="#N/A"/>
    <x v="0"/>
    <x v="0"/>
  </r>
  <r>
    <d v="2016-08-02T00:00:00"/>
    <n v="103623"/>
    <m/>
    <n v="1602212"/>
    <n v="20667"/>
    <s v="STANBURY UNIFORMS INC"/>
    <s v="$10,000 TO BE CODED FROM"/>
    <n v="1"/>
    <n v="1130"/>
    <m/>
    <n v="640"/>
    <n v="0"/>
    <n v="120000"/>
    <n v="2"/>
    <n v="0"/>
    <n v="0"/>
    <n v="0"/>
    <n v="0"/>
    <x v="1"/>
    <e v="#N/A"/>
    <x v="0"/>
    <x v="0"/>
  </r>
  <r>
    <d v="2016-08-08T00:00:00"/>
    <n v="103639"/>
    <m/>
    <n v="176640"/>
    <n v="13080"/>
    <s v="MADER ELECTRIC MOTOR AND"/>
    <s v="16-17 ANNUAL"/>
    <n v="1"/>
    <n v="2720"/>
    <m/>
    <n v="640"/>
    <n v="0"/>
    <n v="0"/>
    <n v="1"/>
    <n v="0"/>
    <n v="900"/>
    <n v="0"/>
    <n v="0"/>
    <x v="1"/>
    <e v="#N/A"/>
    <x v="5"/>
    <x v="0"/>
  </r>
  <r>
    <d v="2016-08-08T00:00:00"/>
    <n v="103639"/>
    <m/>
    <n v="176640"/>
    <n v="13080"/>
    <s v="MADER ELECTRIC MOTOR AND"/>
    <s v="MAINT-SUPPLIES"/>
    <n v="1"/>
    <n v="2720"/>
    <m/>
    <n v="640"/>
    <n v="0"/>
    <n v="0"/>
    <n v="1"/>
    <n v="0"/>
    <n v="900"/>
    <n v="0"/>
    <n v="0"/>
    <x v="1"/>
    <e v="#N/A"/>
    <x v="5"/>
    <x v="0"/>
  </r>
  <r>
    <d v="2016-08-08T00:00:00"/>
    <n v="103651"/>
    <m/>
    <n v="170271"/>
    <n v="13192"/>
    <s v="ZIMMERMAN SCHOOL EQUIP INC"/>
    <s v="GUIDANCE RECEPTION PREMIERA"/>
    <n v="1"/>
    <n v="1130"/>
    <m/>
    <n v="640"/>
    <n v="0"/>
    <n v="0"/>
    <n v="2"/>
    <n v="0"/>
    <n v="0"/>
    <n v="0"/>
    <n v="250.64"/>
    <x v="1"/>
    <e v="#N/A"/>
    <x v="0"/>
    <x v="0"/>
  </r>
  <r>
    <d v="2016-08-08T00:00:00"/>
    <n v="103651"/>
    <m/>
    <n v="170271"/>
    <n v="13192"/>
    <s v="ZIMMERMAN SCHOOL EQUIP INC"/>
    <s v="PREMIERA MODEL# PRM-PL196 DESK"/>
    <n v="1"/>
    <n v="1130"/>
    <m/>
    <n v="640"/>
    <n v="0"/>
    <n v="0"/>
    <n v="2"/>
    <n v="0"/>
    <n v="0"/>
    <n v="0"/>
    <n v="175.24"/>
    <x v="1"/>
    <e v="#N/A"/>
    <x v="0"/>
    <x v="0"/>
  </r>
  <r>
    <d v="2016-08-08T00:00:00"/>
    <n v="103651"/>
    <m/>
    <n v="170271"/>
    <n v="13192"/>
    <s v="ZIMMERMAN SCHOOL EQUIP INC"/>
    <s v="PREMIERA MODEL# PRM-PL148"/>
    <n v="1"/>
    <n v="1130"/>
    <m/>
    <n v="640"/>
    <n v="0"/>
    <n v="0"/>
    <n v="2"/>
    <n v="0"/>
    <n v="0"/>
    <n v="0"/>
    <n v="276.04000000000002"/>
    <x v="1"/>
    <e v="#N/A"/>
    <x v="0"/>
    <x v="0"/>
  </r>
  <r>
    <d v="2016-08-08T00:00:00"/>
    <n v="103651"/>
    <m/>
    <n v="170271"/>
    <n v="13192"/>
    <s v="ZIMMERMAN SCHOOL EQUIP INC"/>
    <s v="PREMIERA MODEL# PRM-PL149"/>
    <n v="1"/>
    <n v="1130"/>
    <m/>
    <n v="640"/>
    <n v="0"/>
    <n v="0"/>
    <n v="2"/>
    <n v="0"/>
    <n v="0"/>
    <n v="0"/>
    <n v="276.04000000000002"/>
    <x v="1"/>
    <e v="#N/A"/>
    <x v="0"/>
    <x v="0"/>
  </r>
  <r>
    <d v="2016-08-08T00:00:00"/>
    <n v="103651"/>
    <m/>
    <n v="170271"/>
    <n v="13192"/>
    <s v="ZIMMERMAN SCHOOL EQUIP INC"/>
    <s v="GUIDANCE COUNSELOR PREMIERA"/>
    <n v="1"/>
    <n v="1130"/>
    <m/>
    <n v="640"/>
    <n v="0"/>
    <n v="0"/>
    <n v="2"/>
    <n v="0"/>
    <n v="0"/>
    <n v="0"/>
    <n v="167.64"/>
    <x v="1"/>
    <e v="#N/A"/>
    <x v="0"/>
    <x v="0"/>
  </r>
  <r>
    <d v="2016-08-08T00:00:00"/>
    <n v="103651"/>
    <m/>
    <n v="170271"/>
    <n v="13192"/>
    <s v="ZIMMERMAN SCHOOL EQUIP INC"/>
    <s v="PREMIERA MODEL# PRM4025 LETTER"/>
    <n v="1"/>
    <n v="1130"/>
    <m/>
    <n v="640"/>
    <n v="0"/>
    <n v="0"/>
    <n v="2"/>
    <n v="0"/>
    <n v="0"/>
    <n v="0"/>
    <n v="219.44"/>
    <x v="1"/>
    <e v="#N/A"/>
    <x v="0"/>
    <x v="0"/>
  </r>
  <r>
    <d v="2016-08-08T00:00:00"/>
    <n v="103651"/>
    <m/>
    <n v="170271"/>
    <n v="13192"/>
    <s v="ZIMMERMAN SCHOOL EQUIP INC"/>
    <s v="PREMIERA MODEL# CDR-1 CENTER"/>
    <n v="1"/>
    <n v="1130"/>
    <m/>
    <n v="640"/>
    <n v="0"/>
    <n v="0"/>
    <n v="2"/>
    <n v="0"/>
    <n v="0"/>
    <n v="0"/>
    <n v="65.64"/>
    <x v="1"/>
    <e v="#N/A"/>
    <x v="0"/>
    <x v="0"/>
  </r>
  <r>
    <d v="2016-08-08T00:00:00"/>
    <n v="103651"/>
    <m/>
    <n v="170271"/>
    <n v="13192"/>
    <s v="ZIMMERMAN SCHOOL EQUIP INC"/>
    <s v="APPROX FREIGHT"/>
    <n v="1"/>
    <n v="1130"/>
    <m/>
    <n v="640"/>
    <n v="0"/>
    <n v="0"/>
    <n v="2"/>
    <n v="0"/>
    <n v="0"/>
    <n v="0"/>
    <n v="205"/>
    <x v="1"/>
    <e v="#N/A"/>
    <x v="0"/>
    <x v="0"/>
  </r>
  <r>
    <d v="2016-08-08T00:00:00"/>
    <n v="103651"/>
    <m/>
    <n v="170271"/>
    <n v="13192"/>
    <s v="ZIMMERMAN SCHOOL EQUIP INC"/>
    <s v="INSTALLATION"/>
    <n v="1"/>
    <n v="1130"/>
    <m/>
    <n v="640"/>
    <n v="0"/>
    <n v="0"/>
    <n v="2"/>
    <n v="0"/>
    <n v="0"/>
    <n v="0"/>
    <n v="300"/>
    <x v="1"/>
    <e v="#N/A"/>
    <x v="0"/>
    <x v="0"/>
  </r>
  <r>
    <d v="2016-08-15T00:00:00"/>
    <n v="103667"/>
    <m/>
    <n v="1611179"/>
    <n v="11711"/>
    <s v="LARRICK'S WAREHOUSE OUTLET"/>
    <s v="please see attached"/>
    <n v="1"/>
    <n v="1120"/>
    <m/>
    <n v="640"/>
    <n v="0"/>
    <n v="0"/>
    <n v="11"/>
    <n v="0"/>
    <n v="205"/>
    <n v="0"/>
    <n v="3458"/>
    <x v="1"/>
    <e v="#N/A"/>
    <x v="0"/>
    <x v="0"/>
  </r>
  <r>
    <d v="2016-08-15T00:00:00"/>
    <n v="103667"/>
    <m/>
    <n v="1611179"/>
    <n v="11711"/>
    <s v="LARRICK'S WAREHOUSE OUTLET"/>
    <s v="Shipping"/>
    <n v="1"/>
    <n v="1120"/>
    <m/>
    <n v="640"/>
    <n v="0"/>
    <n v="0"/>
    <n v="11"/>
    <n v="0"/>
    <n v="205"/>
    <n v="0"/>
    <n v="293"/>
    <x v="1"/>
    <e v="#N/A"/>
    <x v="0"/>
    <x v="0"/>
  </r>
  <r>
    <d v="2016-08-15T00:00:00"/>
    <n v="103677"/>
    <m/>
    <n v="179040"/>
    <n v="18281"/>
    <s v="RUSH TRUCK CENTER, DAYTON"/>
    <s v="OVERHAUL OF ENGINE, BUS# 21"/>
    <n v="1"/>
    <n v="2840"/>
    <m/>
    <n v="640"/>
    <n v="0"/>
    <n v="0"/>
    <n v="90"/>
    <n v="0"/>
    <n v="0"/>
    <n v="0"/>
    <n v="9038.49"/>
    <x v="1"/>
    <e v="#N/A"/>
    <x v="4"/>
    <x v="0"/>
  </r>
  <r>
    <d v="2016-08-15T00:00:00"/>
    <n v="103680"/>
    <m/>
    <n v="176646"/>
    <n v="20747"/>
    <s v="STAR-SEAL OF SPRINGFIELD"/>
    <s v="PAVING PARTIAL PARKING LOT AT"/>
    <n v="1"/>
    <n v="2720"/>
    <m/>
    <n v="620"/>
    <n v="0"/>
    <n v="0"/>
    <n v="1"/>
    <n v="0"/>
    <n v="900"/>
    <n v="0"/>
    <n v="24800"/>
    <x v="1"/>
    <e v="#N/A"/>
    <x v="5"/>
    <x v="1"/>
  </r>
  <r>
    <d v="2016-09-06T00:00:00"/>
    <n v="103838"/>
    <m/>
    <n v="1755250"/>
    <n v="305"/>
    <s v="APPLE COMPUTER INC."/>
    <s v="MacBook Pro 13-inch: 2.5GHz"/>
    <n v="1"/>
    <n v="1130"/>
    <m/>
    <n v="640"/>
    <n v="0"/>
    <n v="31700"/>
    <n v="2"/>
    <n v="0"/>
    <n v="205"/>
    <n v="0"/>
    <n v="999"/>
    <x v="1"/>
    <e v="#N/A"/>
    <x v="0"/>
    <x v="0"/>
  </r>
  <r>
    <d v="2016-09-06T00:00:00"/>
    <n v="103840"/>
    <m/>
    <n v="1755251"/>
    <n v="305"/>
    <s v="APPLE COMPUTER INC."/>
    <s v="Apple iMac 27&quot; computer"/>
    <n v="1"/>
    <n v="1130"/>
    <m/>
    <n v="640"/>
    <n v="0"/>
    <n v="0"/>
    <n v="2"/>
    <n v="0"/>
    <n v="0"/>
    <n v="0"/>
    <n v="1699"/>
    <x v="1"/>
    <e v="#N/A"/>
    <x v="0"/>
    <x v="0"/>
  </r>
  <r>
    <d v="2016-09-06T00:00:00"/>
    <n v="103845"/>
    <m/>
    <n v="1755202"/>
    <n v="4235"/>
    <s v="CDW GOVERNMENT, INC"/>
    <s v="Acer C730 4GB Memory"/>
    <n v="1"/>
    <n v="1130"/>
    <m/>
    <n v="640"/>
    <n v="0"/>
    <n v="31700"/>
    <n v="1"/>
    <n v="0"/>
    <n v="0"/>
    <n v="0"/>
    <n v="21930"/>
    <x v="1"/>
    <e v="#N/A"/>
    <x v="0"/>
    <x v="0"/>
  </r>
  <r>
    <d v="2016-09-06T00:00:00"/>
    <n v="103845"/>
    <m/>
    <n v="1755202"/>
    <n v="4235"/>
    <s v="CDW GOVERNMENT, INC"/>
    <s v="Google Management License"/>
    <n v="1"/>
    <n v="1130"/>
    <m/>
    <n v="640"/>
    <n v="0"/>
    <n v="31700"/>
    <n v="1"/>
    <n v="0"/>
    <n v="0"/>
    <n v="0"/>
    <n v="3225"/>
    <x v="1"/>
    <e v="#N/A"/>
    <x v="0"/>
    <x v="0"/>
  </r>
  <r>
    <d v="2016-09-06T00:00:00"/>
    <n v="103845"/>
    <m/>
    <n v="1755252"/>
    <n v="4235"/>
    <s v="CDW GOVERNMENT, INC"/>
    <s v="HP LaserJet Pro MFP M426fdn"/>
    <n v="1"/>
    <n v="1130"/>
    <m/>
    <n v="640"/>
    <n v="0"/>
    <n v="0"/>
    <n v="2"/>
    <n v="0"/>
    <n v="0"/>
    <n v="0"/>
    <n v="880"/>
    <x v="1"/>
    <e v="#N/A"/>
    <x v="0"/>
    <x v="0"/>
  </r>
  <r>
    <d v="2016-09-06T00:00:00"/>
    <n v="103845"/>
    <m/>
    <n v="1755169"/>
    <n v="4235"/>
    <s v="CDW GOVERNMENT, INC"/>
    <s v="Epson Document Camera"/>
    <n v="1"/>
    <n v="1110"/>
    <m/>
    <n v="640"/>
    <n v="0"/>
    <n v="0"/>
    <n v="3"/>
    <n v="0"/>
    <n v="0"/>
    <n v="0"/>
    <n v="1000"/>
    <x v="1"/>
    <e v="#N/A"/>
    <x v="0"/>
    <x v="0"/>
  </r>
  <r>
    <d v="2016-09-06T00:00:00"/>
    <n v="103872"/>
    <m/>
    <n v="1755170"/>
    <n v="19324"/>
    <s v="SCHOOLHOUSE ELECTRONICS,LLC"/>
    <s v="SMART SBM680 77&quot; Smart Board"/>
    <n v="1"/>
    <n v="1110"/>
    <m/>
    <n v="640"/>
    <n v="0"/>
    <n v="31700"/>
    <n v="3"/>
    <n v="0"/>
    <n v="0"/>
    <n v="0"/>
    <n v="2638"/>
    <x v="1"/>
    <e v="#N/A"/>
    <x v="0"/>
    <x v="0"/>
  </r>
  <r>
    <d v="2016-09-06T00:00:00"/>
    <n v="103872"/>
    <m/>
    <n v="1755170"/>
    <n v="19324"/>
    <s v="SCHOOLHOUSE ELECTRONICS,LLC"/>
    <s v="-SMART SBM680 77&quot; Smart Board"/>
    <n v="1"/>
    <n v="1130"/>
    <m/>
    <n v="640"/>
    <n v="0"/>
    <n v="31700"/>
    <n v="2"/>
    <n v="0"/>
    <n v="0"/>
    <n v="0"/>
    <n v="1319"/>
    <x v="1"/>
    <e v="#N/A"/>
    <x v="0"/>
    <x v="0"/>
  </r>
  <r>
    <d v="2016-09-06T00:00:00"/>
    <n v="103872"/>
    <m/>
    <n v="1755170"/>
    <n v="19324"/>
    <s v="SCHOOLHOUSE ELECTRONICS,LLC"/>
    <s v="Shipping"/>
    <n v="1"/>
    <n v="1110"/>
    <m/>
    <n v="640"/>
    <n v="0"/>
    <n v="31700"/>
    <n v="3"/>
    <n v="0"/>
    <n v="0"/>
    <n v="0"/>
    <n v="130"/>
    <x v="1"/>
    <e v="#N/A"/>
    <x v="0"/>
    <x v="0"/>
  </r>
  <r>
    <d v="2016-09-06T00:00:00"/>
    <n v="103872"/>
    <m/>
    <n v="1755170"/>
    <n v="19324"/>
    <s v="SCHOOLHOUSE ELECTRONICS,LLC"/>
    <e v="#NAME?"/>
    <n v="1"/>
    <n v="1130"/>
    <m/>
    <n v="640"/>
    <n v="0"/>
    <n v="31700"/>
    <n v="2"/>
    <n v="0"/>
    <n v="0"/>
    <n v="0"/>
    <n v="65"/>
    <x v="1"/>
    <e v="#N/A"/>
    <x v="0"/>
    <x v="0"/>
  </r>
  <r>
    <d v="2016-09-09T00:00:00"/>
    <n v="103953"/>
    <m/>
    <n v="1755272"/>
    <n v="19324"/>
    <s v="SCHOOLHOUSE ELECTRONICS,LLC"/>
    <s v="Smart 1028133Pen Tray for"/>
    <n v="1"/>
    <n v="1130"/>
    <m/>
    <n v="640"/>
    <n v="0"/>
    <n v="31700"/>
    <n v="1"/>
    <n v="0"/>
    <n v="205"/>
    <n v="0"/>
    <n v="175"/>
    <x v="1"/>
    <e v="#N/A"/>
    <x v="0"/>
    <x v="0"/>
  </r>
  <r>
    <d v="2016-09-09T00:00:00"/>
    <n v="103954"/>
    <m/>
    <n v="170611"/>
    <n v="19355"/>
    <s v="STS REPAIR CO."/>
    <s v="WALK IN FREEZER CONDENSING"/>
    <n v="1"/>
    <n v="2720"/>
    <m/>
    <n v="640"/>
    <n v="0"/>
    <n v="0"/>
    <n v="4"/>
    <n v="0"/>
    <n v="900"/>
    <n v="0"/>
    <n v="5584.45"/>
    <x v="1"/>
    <e v="#N/A"/>
    <x v="5"/>
    <x v="0"/>
  </r>
  <r>
    <d v="2016-09-23T00:00:00"/>
    <n v="104027"/>
    <m/>
    <n v="170191"/>
    <n v="24120"/>
    <s v="WENGER CORPORATION"/>
    <s v="039E500 Classic 50 Music Stand"/>
    <n v="1"/>
    <n v="1130"/>
    <m/>
    <n v="640"/>
    <n v="0"/>
    <n v="120000"/>
    <n v="2"/>
    <n v="0"/>
    <n v="0"/>
    <n v="0"/>
    <n v="1520"/>
    <x v="1"/>
    <e v="#N/A"/>
    <x v="0"/>
    <x v="0"/>
  </r>
  <r>
    <d v="2016-09-23T00:00:00"/>
    <n v="104027"/>
    <m/>
    <n v="170191"/>
    <n v="24120"/>
    <s v="WENGER CORPORATION"/>
    <s v="Reduce General Fund Account"/>
    <n v="1"/>
    <n v="1130"/>
    <m/>
    <n v="640"/>
    <n v="0"/>
    <n v="120000"/>
    <n v="2"/>
    <n v="0"/>
    <n v="0"/>
    <n v="0"/>
    <n v="-575"/>
    <x v="1"/>
    <e v="#N/A"/>
    <x v="0"/>
    <x v="0"/>
  </r>
  <r>
    <d v="2016-10-13T00:00:00"/>
    <n v="104127"/>
    <m/>
    <n v="171133"/>
    <n v="12255"/>
    <s v="LOWE'S INC"/>
    <s v="ANNUAL EQUIP FOR MS"/>
    <n v="1"/>
    <n v="1120"/>
    <m/>
    <n v="640"/>
    <n v="0"/>
    <n v="0"/>
    <n v="11"/>
    <n v="0"/>
    <n v="0"/>
    <n v="0"/>
    <n v="115.07"/>
    <x v="1"/>
    <e v="#N/A"/>
    <x v="0"/>
    <x v="0"/>
  </r>
  <r>
    <d v="2016-10-13T00:00:00"/>
    <n v="104127"/>
    <m/>
    <n v="171133"/>
    <n v="12255"/>
    <s v="LOWE'S INC"/>
    <s v="ANNUAL EQUIP FOR ELEM"/>
    <n v="1"/>
    <n v="1110"/>
    <m/>
    <n v="640"/>
    <n v="0"/>
    <n v="0"/>
    <n v="4"/>
    <n v="0"/>
    <n v="0"/>
    <n v="0"/>
    <n v="115.07"/>
    <x v="1"/>
    <e v="#N/A"/>
    <x v="0"/>
    <x v="0"/>
  </r>
  <r>
    <d v="2016-10-13T00:00:00"/>
    <n v="104127"/>
    <m/>
    <n v="171133"/>
    <n v="12255"/>
    <s v="LOWE'S INC"/>
    <s v="ANNUAL EQUIP FOR MS"/>
    <n v="1"/>
    <n v="1120"/>
    <m/>
    <n v="640"/>
    <n v="0"/>
    <n v="0"/>
    <n v="11"/>
    <n v="0"/>
    <n v="0"/>
    <n v="0"/>
    <n v="7.16"/>
    <x v="1"/>
    <e v="#N/A"/>
    <x v="0"/>
    <x v="0"/>
  </r>
  <r>
    <d v="2016-10-13T00:00:00"/>
    <n v="104127"/>
    <m/>
    <n v="171133"/>
    <n v="12255"/>
    <s v="LOWE'S INC"/>
    <s v="ANNUAL EQUIP FOR ELEM"/>
    <n v="1"/>
    <n v="1110"/>
    <m/>
    <n v="640"/>
    <n v="0"/>
    <n v="0"/>
    <n v="4"/>
    <n v="0"/>
    <n v="0"/>
    <n v="0"/>
    <n v="7.17"/>
    <x v="1"/>
    <e v="#N/A"/>
    <x v="0"/>
    <x v="0"/>
  </r>
  <r>
    <d v="2016-10-13T00:00:00"/>
    <n v="104127"/>
    <m/>
    <n v="171133"/>
    <n v="12255"/>
    <s v="LOWE'S INC"/>
    <s v="ANNUAL EQUIP FOR MS"/>
    <n v="1"/>
    <n v="1120"/>
    <m/>
    <n v="640"/>
    <n v="0"/>
    <n v="0"/>
    <n v="11"/>
    <n v="0"/>
    <n v="0"/>
    <n v="0"/>
    <n v="-4.8600000000000003"/>
    <x v="1"/>
    <e v="#N/A"/>
    <x v="0"/>
    <x v="0"/>
  </r>
  <r>
    <d v="2016-10-13T00:00:00"/>
    <n v="104127"/>
    <m/>
    <n v="171133"/>
    <n v="12255"/>
    <s v="LOWE'S INC"/>
    <s v="ANNUAL EQUIP FOR ELEM"/>
    <n v="1"/>
    <n v="1110"/>
    <m/>
    <n v="640"/>
    <n v="0"/>
    <n v="0"/>
    <n v="4"/>
    <n v="0"/>
    <n v="0"/>
    <n v="0"/>
    <n v="-4.8600000000000003"/>
    <x v="1"/>
    <e v="#N/A"/>
    <x v="0"/>
    <x v="0"/>
  </r>
  <r>
    <d v="2016-10-13T00:00:00"/>
    <n v="104152"/>
    <m/>
    <n v="170612"/>
    <n v="19355"/>
    <s v="STS REPAIR CO."/>
    <s v="WALK IN FREEZER CONDENSING"/>
    <n v="1"/>
    <n v="2720"/>
    <m/>
    <n v="640"/>
    <n v="0"/>
    <n v="0"/>
    <n v="1"/>
    <n v="0"/>
    <n v="900"/>
    <n v="0"/>
    <n v="5759"/>
    <x v="1"/>
    <e v="#N/A"/>
    <x v="5"/>
    <x v="0"/>
  </r>
  <r>
    <d v="2016-10-14T00:00:00"/>
    <n v="104163"/>
    <m/>
    <n v="179041"/>
    <n v="2160"/>
    <s v="CARDINAL BUS SALES INC"/>
    <s v="WHEELCHAIR LIFT"/>
    <n v="1"/>
    <n v="1230"/>
    <m/>
    <n v="640"/>
    <n v="0"/>
    <n v="0"/>
    <n v="3"/>
    <n v="0"/>
    <n v="414"/>
    <n v="0"/>
    <n v="432.66"/>
    <x v="1"/>
    <e v="#N/A"/>
    <x v="3"/>
    <x v="0"/>
  </r>
  <r>
    <d v="2016-10-14T00:00:00"/>
    <n v="104163"/>
    <m/>
    <n v="179041"/>
    <n v="2160"/>
    <s v="CARDINAL BUS SALES INC"/>
    <s v="WHEELCHAIR LIFT"/>
    <n v="1"/>
    <n v="1230"/>
    <m/>
    <n v="640"/>
    <n v="0"/>
    <n v="0"/>
    <n v="4"/>
    <n v="0"/>
    <n v="414"/>
    <n v="0"/>
    <n v="432.66"/>
    <x v="1"/>
    <e v="#N/A"/>
    <x v="3"/>
    <x v="0"/>
  </r>
  <r>
    <d v="2016-10-14T00:00:00"/>
    <n v="104163"/>
    <m/>
    <n v="179041"/>
    <n v="2160"/>
    <s v="CARDINAL BUS SALES INC"/>
    <s v="WHEELCHAIR LIFT"/>
    <n v="1"/>
    <n v="1230"/>
    <m/>
    <n v="640"/>
    <n v="0"/>
    <n v="0"/>
    <n v="8"/>
    <n v="0"/>
    <n v="414"/>
    <n v="0"/>
    <n v="2500"/>
    <x v="1"/>
    <e v="#N/A"/>
    <x v="3"/>
    <x v="0"/>
  </r>
  <r>
    <d v="2016-10-14T00:00:00"/>
    <n v="104163"/>
    <m/>
    <n v="179041"/>
    <n v="2160"/>
    <s v="CARDINAL BUS SALES INC"/>
    <s v="WHEELCHAIR LIFT"/>
    <n v="1"/>
    <n v="1240"/>
    <m/>
    <n v="640"/>
    <n v="0"/>
    <n v="0"/>
    <n v="1"/>
    <n v="0"/>
    <n v="414"/>
    <n v="0"/>
    <n v="432.67"/>
    <x v="1"/>
    <e v="#N/A"/>
    <x v="3"/>
    <x v="0"/>
  </r>
  <r>
    <d v="2016-10-14T00:00:00"/>
    <n v="104163"/>
    <m/>
    <n v="179041"/>
    <n v="2160"/>
    <s v="CARDINAL BUS SALES INC"/>
    <s v="WHEELCHAIR LIFT"/>
    <n v="1"/>
    <n v="1240"/>
    <m/>
    <n v="640"/>
    <n v="0"/>
    <n v="0"/>
    <n v="2"/>
    <n v="0"/>
    <n v="414"/>
    <n v="0"/>
    <n v="432.67"/>
    <x v="1"/>
    <e v="#N/A"/>
    <x v="3"/>
    <x v="0"/>
  </r>
  <r>
    <d v="2016-10-14T00:00:00"/>
    <n v="104163"/>
    <m/>
    <n v="179041"/>
    <n v="2160"/>
    <s v="CARDINAL BUS SALES INC"/>
    <s v="WHEELCHAIR LIFT"/>
    <n v="1"/>
    <n v="1240"/>
    <m/>
    <n v="640"/>
    <n v="0"/>
    <n v="0"/>
    <n v="10"/>
    <n v="0"/>
    <n v="414"/>
    <n v="0"/>
    <n v="432.67"/>
    <x v="1"/>
    <e v="#N/A"/>
    <x v="3"/>
    <x v="0"/>
  </r>
  <r>
    <d v="2016-10-14T00:00:00"/>
    <n v="104163"/>
    <m/>
    <n v="179041"/>
    <n v="2160"/>
    <s v="CARDINAL BUS SALES INC"/>
    <s v="WHEELCHAIR LIFT"/>
    <n v="1"/>
    <n v="1240"/>
    <m/>
    <n v="640"/>
    <n v="0"/>
    <n v="0"/>
    <n v="11"/>
    <n v="0"/>
    <n v="414"/>
    <n v="0"/>
    <n v="432.67"/>
    <x v="1"/>
    <e v="#N/A"/>
    <x v="3"/>
    <x v="0"/>
  </r>
  <r>
    <d v="2016-10-18T00:00:00"/>
    <n v="104235"/>
    <m/>
    <n v="1755288"/>
    <n v="16136"/>
    <s v="PHONAK HEARING SYSTEMS,LLC"/>
    <s v="PHONAK HEARING SYSTEM FOR W."/>
    <n v="1"/>
    <n v="1230"/>
    <m/>
    <n v="640"/>
    <n v="0"/>
    <n v="0"/>
    <n v="4"/>
    <n v="0"/>
    <n v="414"/>
    <n v="0"/>
    <n v="0"/>
    <x v="1"/>
    <e v="#N/A"/>
    <x v="3"/>
    <x v="0"/>
  </r>
  <r>
    <d v="2016-10-18T00:00:00"/>
    <n v="104235"/>
    <m/>
    <n v="1755288"/>
    <n v="16136"/>
    <s v="PHONAK HEARING SYSTEMS,LLC"/>
    <s v="ROGER TOUCHSCREEN MIC"/>
    <n v="1"/>
    <n v="1230"/>
    <m/>
    <n v="640"/>
    <n v="0"/>
    <n v="0"/>
    <n v="4"/>
    <n v="0"/>
    <n v="414"/>
    <n v="0"/>
    <n v="815"/>
    <x v="1"/>
    <e v="#N/A"/>
    <x v="3"/>
    <x v="0"/>
  </r>
  <r>
    <d v="2016-10-18T00:00:00"/>
    <n v="104235"/>
    <m/>
    <n v="1755288"/>
    <n v="16136"/>
    <s v="PHONAK HEARING SYSTEMS,LLC"/>
    <s v="SHIPPING"/>
    <n v="1"/>
    <n v="1230"/>
    <m/>
    <n v="640"/>
    <n v="0"/>
    <n v="0"/>
    <n v="4"/>
    <n v="0"/>
    <n v="414"/>
    <n v="0"/>
    <n v="17.940000000000001"/>
    <x v="1"/>
    <e v="#N/A"/>
    <x v="3"/>
    <x v="0"/>
  </r>
  <r>
    <d v="2016-10-18T00:00:00"/>
    <n v="104235"/>
    <m/>
    <n v="1755288"/>
    <n v="16136"/>
    <s v="PHONAK HEARING SYSTEMS,LLC"/>
    <s v="ROGER X FOR PEDIATRICS (SILVER"/>
    <n v="1"/>
    <n v="1230"/>
    <m/>
    <n v="640"/>
    <n v="0"/>
    <n v="0"/>
    <n v="4"/>
    <n v="0"/>
    <n v="414"/>
    <n v="0"/>
    <n v="1486"/>
    <x v="1"/>
    <e v="#N/A"/>
    <x v="3"/>
    <x v="0"/>
  </r>
  <r>
    <d v="2016-10-18T00:00:00"/>
    <n v="104235"/>
    <m/>
    <n v="1755288"/>
    <n v="16136"/>
    <s v="PHONAK HEARING SYSTEMS,LLC"/>
    <s v="BATTERY 13 POWERONE"/>
    <n v="1"/>
    <n v="1230"/>
    <m/>
    <n v="640"/>
    <n v="0"/>
    <n v="0"/>
    <n v="4"/>
    <n v="0"/>
    <n v="414"/>
    <n v="0"/>
    <n v="58.2"/>
    <x v="1"/>
    <e v="#N/A"/>
    <x v="3"/>
    <x v="0"/>
  </r>
  <r>
    <d v="2016-10-18T00:00:00"/>
    <n v="104235"/>
    <m/>
    <n v="1755288"/>
    <n v="16136"/>
    <s v="PHONAK HEARING SYSTEMS,LLC"/>
    <s v="SHIPPING"/>
    <n v="1"/>
    <n v="1230"/>
    <m/>
    <n v="640"/>
    <n v="0"/>
    <n v="0"/>
    <n v="4"/>
    <n v="0"/>
    <n v="414"/>
    <n v="0"/>
    <n v="0.45"/>
    <x v="1"/>
    <e v="#N/A"/>
    <x v="3"/>
    <x v="0"/>
  </r>
  <r>
    <d v="2016-11-08T00:00:00"/>
    <n v="104473"/>
    <m/>
    <n v="1755292"/>
    <n v="9022"/>
    <s v="IMAGE PAVEMENT COMPANY LLC"/>
    <s v="STRIPING AT NEHS PARKING LOT"/>
    <n v="1"/>
    <n v="2720"/>
    <m/>
    <n v="620"/>
    <n v="0"/>
    <n v="0"/>
    <n v="1"/>
    <n v="0"/>
    <n v="900"/>
    <n v="0"/>
    <n v="0"/>
    <x v="1"/>
    <e v="#N/A"/>
    <x v="5"/>
    <x v="1"/>
  </r>
  <r>
    <d v="2016-11-08T00:00:00"/>
    <n v="104473"/>
    <m/>
    <n v="1755292"/>
    <n v="9022"/>
    <s v="IMAGE PAVEMENT COMPANY LLC"/>
    <s v="STRIPE 136 SPACES AND 10"/>
    <n v="1"/>
    <n v="2720"/>
    <m/>
    <n v="620"/>
    <n v="0"/>
    <n v="0"/>
    <n v="1"/>
    <n v="0"/>
    <n v="900"/>
    <n v="0"/>
    <n v="1338"/>
    <x v="1"/>
    <e v="#N/A"/>
    <x v="5"/>
    <x v="1"/>
  </r>
  <r>
    <d v="2016-11-08T00:00:00"/>
    <n v="104473"/>
    <m/>
    <n v="1755292"/>
    <n v="9022"/>
    <s v="IMAGE PAVEMENT COMPANY LLC"/>
    <s v="CLEANING OF THE NEHS PARKING"/>
    <n v="1"/>
    <n v="2720"/>
    <m/>
    <n v="620"/>
    <n v="0"/>
    <n v="0"/>
    <n v="1"/>
    <n v="0"/>
    <n v="900"/>
    <n v="0"/>
    <n v="2178"/>
    <x v="1"/>
    <e v="#N/A"/>
    <x v="5"/>
    <x v="1"/>
  </r>
  <r>
    <d v="2016-11-08T00:00:00"/>
    <n v="104477"/>
    <m/>
    <n v="171133"/>
    <n v="12255"/>
    <s v="LOWE'S INC"/>
    <s v="ANNUAL EQUIP FOR ELEM"/>
    <n v="1"/>
    <n v="1110"/>
    <m/>
    <n v="640"/>
    <n v="0"/>
    <n v="0"/>
    <n v="4"/>
    <n v="0"/>
    <n v="0"/>
    <n v="0"/>
    <n v="284.05"/>
    <x v="1"/>
    <e v="#N/A"/>
    <x v="0"/>
    <x v="0"/>
  </r>
  <r>
    <d v="2016-11-09T00:00:00"/>
    <n v="104510"/>
    <m/>
    <n v="1755376"/>
    <n v="16136"/>
    <s v="PHONAK HEARING SYSTEMS,LLC"/>
    <s v="PHONAK HEARING SYSTEM"/>
    <n v="1"/>
    <n v="1230"/>
    <m/>
    <n v="640"/>
    <n v="0"/>
    <n v="0"/>
    <n v="4"/>
    <n v="0"/>
    <n v="414"/>
    <n v="0"/>
    <n v="0"/>
    <x v="1"/>
    <e v="#N/A"/>
    <x v="3"/>
    <x v="0"/>
  </r>
  <r>
    <d v="2016-11-09T00:00:00"/>
    <n v="104510"/>
    <m/>
    <n v="1755376"/>
    <n v="16136"/>
    <s v="PHONAK HEARING SYSTEMS,LLC"/>
    <s v="AUDIO SHOE OTICON FM9"/>
    <n v="1"/>
    <n v="1230"/>
    <m/>
    <n v="640"/>
    <n v="0"/>
    <n v="0"/>
    <n v="4"/>
    <n v="0"/>
    <n v="414"/>
    <n v="0"/>
    <n v="441"/>
    <x v="1"/>
    <e v="#N/A"/>
    <x v="3"/>
    <x v="0"/>
  </r>
  <r>
    <d v="2016-11-09T00:00:00"/>
    <n v="104510"/>
    <m/>
    <n v="1755376"/>
    <n v="16136"/>
    <s v="PHONAK HEARING SYSTEMS,LLC"/>
    <s v="SHIPPING AND HANDLING"/>
    <n v="1"/>
    <n v="1230"/>
    <m/>
    <n v="640"/>
    <n v="0"/>
    <n v="0"/>
    <n v="4"/>
    <n v="0"/>
    <n v="414"/>
    <n v="0"/>
    <n v="18.39"/>
    <x v="1"/>
    <e v="#N/A"/>
    <x v="3"/>
    <x v="0"/>
  </r>
  <r>
    <d v="2016-11-29T00:00:00"/>
    <n v="104652"/>
    <m/>
    <n v="1755387"/>
    <n v="4610"/>
    <s v="DUNLAP INDUSTRIES"/>
    <s v="(6) 60&quot; X 30&quot; SECTIONS OF POLY"/>
    <n v="1"/>
    <n v="1310"/>
    <m/>
    <n v="640"/>
    <n v="0"/>
    <n v="10000"/>
    <n v="1"/>
    <n v="0"/>
    <n v="205"/>
    <n v="0"/>
    <n v="2800"/>
    <x v="1"/>
    <e v="#N/A"/>
    <x v="6"/>
    <x v="0"/>
  </r>
  <r>
    <d v="2016-12-08T00:00:00"/>
    <n v="104740"/>
    <m/>
    <n v="176640"/>
    <n v="13080"/>
    <s v="MADER ELECTRIC MOTOR AND"/>
    <s v="NR"/>
    <n v="1"/>
    <n v="2720"/>
    <m/>
    <n v="640"/>
    <n v="0"/>
    <n v="0"/>
    <n v="3"/>
    <n v="0"/>
    <n v="900"/>
    <n v="0"/>
    <n v="474.96"/>
    <x v="1"/>
    <e v="#N/A"/>
    <x v="5"/>
    <x v="0"/>
  </r>
  <r>
    <d v="2016-12-09T00:00:00"/>
    <n v="104763"/>
    <m/>
    <n v="176640"/>
    <n v="13080"/>
    <s v="MADER ELECTRIC MOTOR AND"/>
    <s v="NE"/>
    <n v="1"/>
    <n v="2720"/>
    <m/>
    <n v="640"/>
    <n v="0"/>
    <n v="0"/>
    <n v="1"/>
    <n v="0"/>
    <n v="900"/>
    <n v="0"/>
    <n v="25.8"/>
    <x v="1"/>
    <e v="#N/A"/>
    <x v="5"/>
    <x v="0"/>
  </r>
  <r>
    <d v="2016-12-21T00:00:00"/>
    <n v="104881"/>
    <m/>
    <n v="176640"/>
    <n v="13080"/>
    <s v="MADER ELECTRIC MOTOR AND"/>
    <s v="NE"/>
    <n v="1"/>
    <n v="2720"/>
    <m/>
    <n v="640"/>
    <n v="0"/>
    <n v="0"/>
    <n v="1"/>
    <n v="0"/>
    <n v="900"/>
    <n v="0"/>
    <n v="274.02"/>
    <x v="1"/>
    <e v="#N/A"/>
    <x v="5"/>
    <x v="0"/>
  </r>
  <r>
    <d v="2016-12-21T00:00:00"/>
    <n v="104898"/>
    <m/>
    <n v="1655573"/>
    <n v="4620"/>
    <s v="DURO-LAST ROOFING INC"/>
    <s v="SVES - ROOF REPAIRS APPROVED"/>
    <n v="1"/>
    <n v="2720"/>
    <m/>
    <n v="640"/>
    <n v="0"/>
    <n v="0"/>
    <n v="4"/>
    <n v="0"/>
    <n v="900"/>
    <n v="0"/>
    <n v="55414.15"/>
    <x v="1"/>
    <e v="#N/A"/>
    <x v="5"/>
    <x v="0"/>
  </r>
  <r>
    <d v="2016-12-21T00:00:00"/>
    <n v="104898"/>
    <m/>
    <n v="1655573"/>
    <n v="4620"/>
    <s v="DURO-LAST ROOFING INC"/>
    <s v="SVM - ROOF REPAIRS APPROVED AT"/>
    <n v="1"/>
    <n v="2720"/>
    <m/>
    <n v="640"/>
    <n v="0"/>
    <n v="0"/>
    <n v="11"/>
    <n v="0"/>
    <n v="900"/>
    <n v="0"/>
    <n v="55414.15"/>
    <x v="1"/>
    <e v="#N/A"/>
    <x v="5"/>
    <x v="0"/>
  </r>
  <r>
    <d v="2017-01-03T00:00:00"/>
    <n v="104955"/>
    <m/>
    <n v="1701176"/>
    <n v="191"/>
    <s v="AMERICAN EXPRESS"/>
    <s v="Model DS-30TD 30&quot; Top"/>
    <n v="1"/>
    <n v="1310"/>
    <m/>
    <n v="640"/>
    <n v="0"/>
    <n v="90000"/>
    <n v="1"/>
    <n v="0"/>
    <n v="205"/>
    <n v="0"/>
    <n v="3628"/>
    <x v="1"/>
    <e v="#N/A"/>
    <x v="6"/>
    <x v="0"/>
  </r>
  <r>
    <d v="2017-01-03T00:00:00"/>
    <n v="104955"/>
    <m/>
    <n v="1701176"/>
    <n v="191"/>
    <s v="AMERICAN EXPRESS"/>
    <s v="Optional Add-On - Manual Pull"/>
    <n v="1"/>
    <n v="1310"/>
    <m/>
    <n v="640"/>
    <n v="0"/>
    <n v="90000"/>
    <n v="1"/>
    <n v="0"/>
    <n v="205"/>
    <n v="0"/>
    <n v="403"/>
    <x v="1"/>
    <e v="#N/A"/>
    <x v="6"/>
    <x v="0"/>
  </r>
  <r>
    <d v="2017-01-04T00:00:00"/>
    <n v="104961"/>
    <m/>
    <n v="1702171"/>
    <n v="24326"/>
    <s v="WORTHINGTON DIRECT, INC"/>
    <s v="Family Consumer Science"/>
    <n v="1"/>
    <n v="1310"/>
    <m/>
    <n v="640"/>
    <n v="0"/>
    <n v="90000"/>
    <n v="2"/>
    <n v="0"/>
    <n v="205"/>
    <n v="0"/>
    <n v="1032.9000000000001"/>
    <x v="1"/>
    <e v="#N/A"/>
    <x v="6"/>
    <x v="0"/>
  </r>
  <r>
    <d v="2017-01-04T00:00:00"/>
    <n v="104961"/>
    <m/>
    <n v="1702171"/>
    <n v="24326"/>
    <s v="WORTHINGTON DIRECT, INC"/>
    <s v="Shipping &amp; Handling"/>
    <n v="1"/>
    <n v="1310"/>
    <m/>
    <n v="640"/>
    <n v="0"/>
    <n v="90000"/>
    <n v="2"/>
    <n v="0"/>
    <n v="205"/>
    <n v="0"/>
    <n v="283.95999999999998"/>
    <x v="1"/>
    <e v="#N/A"/>
    <x v="6"/>
    <x v="0"/>
  </r>
  <r>
    <d v="2017-01-09T00:00:00"/>
    <n v="105002"/>
    <m/>
    <n v="176640"/>
    <n v="13080"/>
    <s v="MADER ELECTRIC MOTOR AND"/>
    <s v="KR"/>
    <n v="1"/>
    <n v="2720"/>
    <m/>
    <n v="640"/>
    <n v="0"/>
    <n v="0"/>
    <n v="2"/>
    <n v="0"/>
    <n v="900"/>
    <n v="0"/>
    <n v="351.58"/>
    <x v="1"/>
    <e v="#N/A"/>
    <x v="5"/>
    <x v="0"/>
  </r>
  <r>
    <d v="2017-01-11T00:00:00"/>
    <n v="105051"/>
    <m/>
    <n v="1701151"/>
    <n v="12255"/>
    <s v="LOWE'S INC"/>
    <s v="Item #481181 - Model #WT5270CW"/>
    <n v="1"/>
    <n v="1310"/>
    <m/>
    <n v="640"/>
    <n v="0"/>
    <n v="90000"/>
    <n v="1"/>
    <n v="0"/>
    <n v="205"/>
    <n v="0"/>
    <n v="521.54999999999995"/>
    <x v="1"/>
    <e v="#N/A"/>
    <x v="6"/>
    <x v="0"/>
  </r>
  <r>
    <d v="2017-01-11T00:00:00"/>
    <n v="105051"/>
    <m/>
    <n v="1701151"/>
    <n v="12255"/>
    <s v="LOWE'S INC"/>
    <s v="Item #150843 - Model #DLE4970W"/>
    <n v="1"/>
    <n v="1310"/>
    <m/>
    <n v="640"/>
    <n v="0"/>
    <n v="90000"/>
    <n v="1"/>
    <n v="0"/>
    <n v="205"/>
    <n v="0"/>
    <n v="521.54999999999995"/>
    <x v="1"/>
    <e v="#N/A"/>
    <x v="6"/>
    <x v="0"/>
  </r>
  <r>
    <d v="2017-02-08T00:00:00"/>
    <n v="105276"/>
    <m/>
    <n v="1755425"/>
    <n v="305"/>
    <s v="APPLE COMPUTER INC."/>
    <s v="iPad Air 2 Wi-Fi 128GB - Space"/>
    <n v="1"/>
    <n v="1110"/>
    <m/>
    <n v="640"/>
    <n v="0"/>
    <n v="0"/>
    <n v="3"/>
    <n v="0"/>
    <n v="0"/>
    <n v="0"/>
    <n v="1437"/>
    <x v="1"/>
    <e v="#N/A"/>
    <x v="0"/>
    <x v="0"/>
  </r>
  <r>
    <d v="2017-02-09T00:00:00"/>
    <n v="105290"/>
    <m/>
    <n v="1755426"/>
    <n v="4235"/>
    <s v="CDW GOVERNMENT, INC"/>
    <s v="Acers Chromebooks C370"/>
    <n v="1"/>
    <n v="1310"/>
    <m/>
    <n v="640"/>
    <n v="0"/>
    <n v="40000"/>
    <n v="2"/>
    <n v="0"/>
    <n v="205"/>
    <n v="0"/>
    <n v="5596.2"/>
    <x v="1"/>
    <e v="#N/A"/>
    <x v="6"/>
    <x v="0"/>
  </r>
  <r>
    <d v="2017-02-09T00:00:00"/>
    <n v="105290"/>
    <m/>
    <n v="1755426"/>
    <n v="4235"/>
    <s v="CDW GOVERNMENT, INC"/>
    <s v="HP LaserJet Pro CP5225n"/>
    <n v="1"/>
    <n v="1310"/>
    <m/>
    <n v="640"/>
    <n v="0"/>
    <n v="90000"/>
    <n v="2"/>
    <n v="0"/>
    <n v="205"/>
    <n v="0"/>
    <n v="1364"/>
    <x v="1"/>
    <e v="#N/A"/>
    <x v="6"/>
    <x v="0"/>
  </r>
  <r>
    <d v="2017-02-09T00:00:00"/>
    <n v="105290"/>
    <m/>
    <n v="1755426"/>
    <n v="4235"/>
    <s v="CDW GOVERNMENT, INC"/>
    <s v="Lenovo ThinkCentre M715q 10M3"/>
    <n v="1"/>
    <n v="1310"/>
    <m/>
    <n v="640"/>
    <n v="0"/>
    <n v="90000"/>
    <n v="2"/>
    <n v="0"/>
    <n v="205"/>
    <n v="0"/>
    <n v="1468.65"/>
    <x v="1"/>
    <e v="#N/A"/>
    <x v="6"/>
    <x v="0"/>
  </r>
  <r>
    <d v="2017-02-09T00:00:00"/>
    <n v="105290"/>
    <m/>
    <n v="1755426"/>
    <n v="4235"/>
    <s v="CDW GOVERNMENT, INC"/>
    <s v="Transcend 8x DVDS-K External"/>
    <n v="1"/>
    <n v="1310"/>
    <m/>
    <n v="640"/>
    <n v="0"/>
    <n v="90000"/>
    <n v="2"/>
    <n v="0"/>
    <n v="205"/>
    <n v="0"/>
    <n v="401.44"/>
    <x v="1"/>
    <e v="#N/A"/>
    <x v="6"/>
    <x v="0"/>
  </r>
  <r>
    <d v="2017-02-09T00:00:00"/>
    <n v="105290"/>
    <m/>
    <n v="1755426"/>
    <n v="4235"/>
    <s v="CDW GOVERNMENT, INC"/>
    <s v="HP LaserJet MFP130fn"/>
    <n v="1"/>
    <n v="1310"/>
    <m/>
    <n v="640"/>
    <n v="0"/>
    <n v="90000"/>
    <n v="2"/>
    <n v="0"/>
    <n v="205"/>
    <n v="0"/>
    <n v="166.89"/>
    <x v="1"/>
    <e v="#N/A"/>
    <x v="6"/>
    <x v="0"/>
  </r>
  <r>
    <d v="2017-02-09T00:00:00"/>
    <n v="105290"/>
    <m/>
    <n v="1755426"/>
    <n v="4235"/>
    <s v="CDW GOVERNMENT, INC"/>
    <s v="Google Management License"/>
    <n v="1"/>
    <n v="1310"/>
    <m/>
    <n v="640"/>
    <n v="0"/>
    <n v="90000"/>
    <n v="2"/>
    <n v="0"/>
    <n v="205"/>
    <n v="0"/>
    <n v="750"/>
    <x v="1"/>
    <e v="#N/A"/>
    <x v="6"/>
    <x v="0"/>
  </r>
  <r>
    <d v="2017-02-09T00:00:00"/>
    <n v="105290"/>
    <m/>
    <n v="1755426"/>
    <n v="4235"/>
    <s v="CDW GOVERNMENT, INC"/>
    <s v="Lenovo ThinkCentre M715q 10M3"/>
    <n v="1"/>
    <n v="1310"/>
    <m/>
    <n v="640"/>
    <n v="0"/>
    <n v="90000"/>
    <n v="2"/>
    <n v="0"/>
    <n v="205"/>
    <n v="0"/>
    <n v="6364.15"/>
    <x v="1"/>
    <e v="#N/A"/>
    <x v="6"/>
    <x v="0"/>
  </r>
  <r>
    <d v="2017-02-14T00:00:00"/>
    <n v="105326"/>
    <m/>
    <n v="1755431"/>
    <n v="4235"/>
    <s v="CDW GOVERNMENT, INC"/>
    <s v="Acer Chromebook C370 4GB"/>
    <n v="1"/>
    <n v="1310"/>
    <m/>
    <n v="640"/>
    <n v="0"/>
    <n v="10000"/>
    <n v="1"/>
    <n v="0"/>
    <n v="205"/>
    <n v="0"/>
    <n v="1700"/>
    <x v="1"/>
    <e v="#N/A"/>
    <x v="6"/>
    <x v="0"/>
  </r>
  <r>
    <d v="2017-02-14T00:00:00"/>
    <n v="105326"/>
    <m/>
    <n v="1755431"/>
    <n v="4235"/>
    <s v="CDW GOVERNMENT, INC"/>
    <s v="Google Management License"/>
    <n v="1"/>
    <n v="1310"/>
    <m/>
    <n v="640"/>
    <n v="0"/>
    <n v="10000"/>
    <n v="1"/>
    <n v="0"/>
    <n v="205"/>
    <n v="0"/>
    <n v="250"/>
    <x v="1"/>
    <e v="#N/A"/>
    <x v="6"/>
    <x v="0"/>
  </r>
  <r>
    <d v="2017-02-14T00:00:00"/>
    <n v="105333"/>
    <m/>
    <n v="176640"/>
    <n v="13080"/>
    <s v="MADER ELECTRIC MOTOR AND"/>
    <s v="SV"/>
    <n v="1"/>
    <n v="2720"/>
    <m/>
    <n v="640"/>
    <n v="0"/>
    <n v="0"/>
    <n v="4"/>
    <n v="0"/>
    <n v="900"/>
    <n v="0"/>
    <n v="512.12"/>
    <x v="1"/>
    <e v="#N/A"/>
    <x v="5"/>
    <x v="0"/>
  </r>
  <r>
    <d v="2017-02-15T00:00:00"/>
    <n v="105347"/>
    <m/>
    <n v="1755427"/>
    <n v="53"/>
    <s v="ACP DIRECT"/>
    <s v="30 Tablet Charging Cart Part"/>
    <n v="1"/>
    <n v="1310"/>
    <m/>
    <n v="640"/>
    <n v="0"/>
    <n v="40000"/>
    <n v="2"/>
    <n v="0"/>
    <n v="205"/>
    <n v="0"/>
    <n v="499"/>
    <x v="1"/>
    <e v="#N/A"/>
    <x v="6"/>
    <x v="0"/>
  </r>
  <r>
    <d v="2017-02-15T00:00:00"/>
    <n v="105347"/>
    <m/>
    <n v="1755427"/>
    <n v="53"/>
    <s v="ACP DIRECT"/>
    <s v="Shipping"/>
    <n v="1"/>
    <n v="1310"/>
    <m/>
    <n v="640"/>
    <n v="0"/>
    <n v="40000"/>
    <n v="2"/>
    <n v="0"/>
    <n v="205"/>
    <n v="0"/>
    <n v="155"/>
    <x v="1"/>
    <e v="#N/A"/>
    <x v="6"/>
    <x v="0"/>
  </r>
  <r>
    <d v="2017-03-03T00:00:00"/>
    <n v="105438"/>
    <m/>
    <n v="1755430"/>
    <n v="53"/>
    <s v="ACP DIRECT"/>
    <s v="30 Slot Tablet Charging Cart"/>
    <n v="1"/>
    <n v="1310"/>
    <m/>
    <n v="640"/>
    <n v="0"/>
    <n v="10000"/>
    <n v="1"/>
    <n v="0"/>
    <n v="205"/>
    <n v="0"/>
    <n v="998"/>
    <x v="1"/>
    <e v="#N/A"/>
    <x v="6"/>
    <x v="0"/>
  </r>
  <r>
    <d v="2017-03-03T00:00:00"/>
    <n v="105438"/>
    <m/>
    <n v="1755430"/>
    <n v="53"/>
    <s v="ACP DIRECT"/>
    <s v="Shipping"/>
    <n v="1"/>
    <n v="1310"/>
    <m/>
    <n v="640"/>
    <n v="0"/>
    <n v="10000"/>
    <n v="1"/>
    <n v="0"/>
    <n v="205"/>
    <n v="0"/>
    <n v="161"/>
    <x v="1"/>
    <e v="#N/A"/>
    <x v="6"/>
    <x v="0"/>
  </r>
  <r>
    <d v="2017-03-08T00:00:00"/>
    <m/>
    <n v="79633"/>
    <m/>
    <m/>
    <m/>
    <s v="CHROMEBOOKS"/>
    <n v="1"/>
    <n v="1110"/>
    <m/>
    <n v="640"/>
    <n v="0"/>
    <n v="0"/>
    <n v="3"/>
    <n v="0"/>
    <n v="0"/>
    <n v="0"/>
    <n v="-1437"/>
    <x v="1"/>
    <e v="#N/A"/>
    <x v="0"/>
    <x v="0"/>
  </r>
  <r>
    <d v="2017-03-08T00:00:00"/>
    <m/>
    <n v="79633"/>
    <m/>
    <m/>
    <m/>
    <s v="PO# 1755425"/>
    <n v="1"/>
    <n v="1110"/>
    <m/>
    <n v="640"/>
    <n v="0"/>
    <n v="0"/>
    <n v="3"/>
    <n v="0"/>
    <n v="0"/>
    <n v="0"/>
    <n v="0"/>
    <x v="1"/>
    <e v="#N/A"/>
    <x v="0"/>
    <x v="0"/>
  </r>
  <r>
    <d v="2017-03-15T00:00:00"/>
    <n v="105590"/>
    <m/>
    <n v="1702165"/>
    <n v="12255"/>
    <s v="LOWE'S INC"/>
    <s v="Family Consumer Science New"/>
    <n v="1"/>
    <n v="1310"/>
    <m/>
    <n v="640"/>
    <n v="0"/>
    <n v="90000"/>
    <n v="2"/>
    <n v="0"/>
    <n v="205"/>
    <n v="0"/>
    <n v="1483.9"/>
    <x v="1"/>
    <e v="#N/A"/>
    <x v="6"/>
    <x v="0"/>
  </r>
  <r>
    <d v="2017-03-15T00:00:00"/>
    <n v="105590"/>
    <m/>
    <n v="1702165"/>
    <n v="12255"/>
    <s v="LOWE'S INC"/>
    <s v="Delivery Charge"/>
    <n v="1"/>
    <n v="1310"/>
    <m/>
    <n v="640"/>
    <n v="0"/>
    <n v="90000"/>
    <n v="2"/>
    <n v="0"/>
    <n v="205"/>
    <n v="0"/>
    <n v="0"/>
    <x v="1"/>
    <e v="#N/A"/>
    <x v="6"/>
    <x v="0"/>
  </r>
  <r>
    <d v="2017-03-20T00:00:00"/>
    <n v="105627"/>
    <m/>
    <n v="1755457"/>
    <n v="4235"/>
    <s v="CDW GOVERNMENT, INC"/>
    <s v="ORDERING (53) TOTAL  ACER C740"/>
    <n v="1"/>
    <n v="1130"/>
    <m/>
    <n v="640"/>
    <n v="0"/>
    <n v="31700"/>
    <n v="2"/>
    <n v="0"/>
    <n v="205"/>
    <n v="0"/>
    <n v="4275"/>
    <x v="1"/>
    <e v="#N/A"/>
    <x v="0"/>
    <x v="0"/>
  </r>
  <r>
    <d v="2017-03-20T00:00:00"/>
    <n v="105627"/>
    <m/>
    <n v="1755457"/>
    <n v="4235"/>
    <s v="CDW GOVERNMENT, INC"/>
    <s v="-ORDERING (53) TOTAL  ACER C74"/>
    <n v="1"/>
    <n v="1130"/>
    <m/>
    <n v="640"/>
    <n v="0"/>
    <n v="31700"/>
    <n v="1"/>
    <n v="0"/>
    <n v="205"/>
    <n v="0"/>
    <n v="3375"/>
    <x v="1"/>
    <e v="#N/A"/>
    <x v="0"/>
    <x v="0"/>
  </r>
  <r>
    <d v="2017-03-20T00:00:00"/>
    <n v="105627"/>
    <m/>
    <n v="1755457"/>
    <n v="4235"/>
    <s v="CDW GOVERNMENT, INC"/>
    <s v="-ORDERING (53) TOTAL  ACER C74"/>
    <n v="1"/>
    <n v="1120"/>
    <m/>
    <n v="640"/>
    <n v="0"/>
    <n v="31700"/>
    <n v="10"/>
    <n v="0"/>
    <n v="205"/>
    <n v="0"/>
    <n v="2250"/>
    <x v="1"/>
    <e v="#N/A"/>
    <x v="0"/>
    <x v="0"/>
  </r>
  <r>
    <d v="2017-03-20T00:00:00"/>
    <n v="105627"/>
    <m/>
    <n v="1755457"/>
    <n v="4235"/>
    <s v="CDW GOVERNMENT, INC"/>
    <s v="-ORDERING (53) TOTAL  ACER C74"/>
    <n v="1"/>
    <n v="1120"/>
    <m/>
    <n v="640"/>
    <n v="0"/>
    <n v="31700"/>
    <n v="11"/>
    <n v="0"/>
    <n v="205"/>
    <n v="0"/>
    <n v="2025"/>
    <x v="1"/>
    <e v="#N/A"/>
    <x v="0"/>
    <x v="0"/>
  </r>
  <r>
    <d v="2017-03-20T00:00:00"/>
    <n v="105627"/>
    <m/>
    <n v="1755457"/>
    <n v="4235"/>
    <s v="CDW GOVERNMENT, INC"/>
    <s v="ORDERING (50) TOTAL  LENOVO"/>
    <n v="1"/>
    <n v="1130"/>
    <m/>
    <n v="640"/>
    <n v="0"/>
    <n v="31700"/>
    <n v="2"/>
    <n v="0"/>
    <n v="205"/>
    <n v="0"/>
    <n v="3570"/>
    <x v="1"/>
    <e v="#N/A"/>
    <x v="0"/>
    <x v="0"/>
  </r>
  <r>
    <d v="2017-03-20T00:00:00"/>
    <n v="105627"/>
    <m/>
    <n v="1755457"/>
    <n v="4235"/>
    <s v="CDW GOVERNMENT, INC"/>
    <s v="-ORDERING (50) TOTAL  LENOVO"/>
    <n v="1"/>
    <n v="1130"/>
    <m/>
    <n v="640"/>
    <n v="0"/>
    <n v="31700"/>
    <n v="1"/>
    <n v="0"/>
    <n v="205"/>
    <n v="0"/>
    <n v="3150"/>
    <x v="1"/>
    <e v="#N/A"/>
    <x v="0"/>
    <x v="0"/>
  </r>
  <r>
    <d v="2017-03-20T00:00:00"/>
    <n v="105627"/>
    <m/>
    <n v="1755457"/>
    <n v="4235"/>
    <s v="CDW GOVERNMENT, INC"/>
    <s v="-ORDERING (50) TOTAL  LENOVO"/>
    <n v="1"/>
    <n v="1120"/>
    <m/>
    <n v="640"/>
    <n v="0"/>
    <n v="31700"/>
    <n v="10"/>
    <n v="0"/>
    <n v="205"/>
    <n v="0"/>
    <n v="1890"/>
    <x v="1"/>
    <e v="#N/A"/>
    <x v="0"/>
    <x v="0"/>
  </r>
  <r>
    <d v="2017-03-20T00:00:00"/>
    <n v="105627"/>
    <m/>
    <n v="1755457"/>
    <n v="4235"/>
    <s v="CDW GOVERNMENT, INC"/>
    <s v="-ORDERING (50) TOTAL  LENOVO"/>
    <n v="1"/>
    <n v="1120"/>
    <m/>
    <n v="640"/>
    <n v="0"/>
    <n v="31700"/>
    <n v="11"/>
    <n v="0"/>
    <n v="205"/>
    <n v="0"/>
    <n v="1890"/>
    <x v="1"/>
    <e v="#N/A"/>
    <x v="0"/>
    <x v="0"/>
  </r>
  <r>
    <d v="2017-03-20T00:00:00"/>
    <n v="105627"/>
    <m/>
    <n v="1755457"/>
    <n v="4235"/>
    <s v="CDW GOVERNMENT, INC"/>
    <s v="GOOGLE MANAGEMENT LICENSE"/>
    <n v="1"/>
    <n v="1130"/>
    <m/>
    <n v="640"/>
    <n v="0"/>
    <n v="31700"/>
    <n v="2"/>
    <n v="0"/>
    <n v="205"/>
    <n v="0"/>
    <n v="900"/>
    <x v="1"/>
    <e v="#N/A"/>
    <x v="0"/>
    <x v="0"/>
  </r>
  <r>
    <d v="2017-03-20T00:00:00"/>
    <n v="105627"/>
    <m/>
    <n v="1755457"/>
    <n v="4235"/>
    <s v="CDW GOVERNMENT, INC"/>
    <e v="#NAME?"/>
    <n v="1"/>
    <n v="1130"/>
    <m/>
    <n v="640"/>
    <n v="0"/>
    <n v="31700"/>
    <n v="1"/>
    <n v="0"/>
    <n v="205"/>
    <n v="0"/>
    <n v="750"/>
    <x v="1"/>
    <e v="#N/A"/>
    <x v="0"/>
    <x v="0"/>
  </r>
  <r>
    <d v="2017-03-20T00:00:00"/>
    <n v="105627"/>
    <m/>
    <n v="1755457"/>
    <n v="4235"/>
    <s v="CDW GOVERNMENT, INC"/>
    <e v="#NAME?"/>
    <n v="1"/>
    <n v="1120"/>
    <m/>
    <n v="640"/>
    <n v="0"/>
    <n v="31700"/>
    <n v="10"/>
    <n v="0"/>
    <n v="205"/>
    <n v="0"/>
    <n v="475"/>
    <x v="1"/>
    <e v="#N/A"/>
    <x v="0"/>
    <x v="0"/>
  </r>
  <r>
    <d v="2017-03-20T00:00:00"/>
    <n v="105627"/>
    <m/>
    <n v="1755457"/>
    <n v="4235"/>
    <s v="CDW GOVERNMENT, INC"/>
    <e v="#NAME?"/>
    <n v="1"/>
    <n v="1120"/>
    <m/>
    <n v="640"/>
    <n v="0"/>
    <n v="31700"/>
    <n v="11"/>
    <n v="0"/>
    <n v="205"/>
    <n v="0"/>
    <n v="450"/>
    <x v="1"/>
    <e v="#N/A"/>
    <x v="0"/>
    <x v="0"/>
  </r>
  <r>
    <d v="2017-03-20T00:00:00"/>
    <n v="105627"/>
    <m/>
    <n v="1755463"/>
    <n v="4235"/>
    <s v="CDW GOVERNMENT, INC"/>
    <s v="Google Management License"/>
    <n v="1"/>
    <n v="1310"/>
    <m/>
    <n v="640"/>
    <n v="0"/>
    <n v="40000"/>
    <n v="2"/>
    <n v="0"/>
    <n v="205"/>
    <n v="0"/>
    <n v="300"/>
    <x v="1"/>
    <e v="#N/A"/>
    <x v="6"/>
    <x v="0"/>
  </r>
  <r>
    <d v="2017-03-20T00:00:00"/>
    <n v="105627"/>
    <m/>
    <n v="1755463"/>
    <n v="4235"/>
    <s v="CDW GOVERNMENT, INC"/>
    <s v="Lenovo Think Centre M715q"/>
    <n v="1"/>
    <n v="1310"/>
    <m/>
    <n v="640"/>
    <n v="0"/>
    <n v="40000"/>
    <n v="2"/>
    <n v="0"/>
    <n v="205"/>
    <n v="0"/>
    <n v="1468.65"/>
    <x v="1"/>
    <e v="#N/A"/>
    <x v="6"/>
    <x v="0"/>
  </r>
  <r>
    <d v="2017-03-20T00:00:00"/>
    <n v="105627"/>
    <m/>
    <n v="1755463"/>
    <n v="4235"/>
    <s v="CDW GOVERNMENT, INC"/>
    <s v="Lenovo DisplayPort to VGA"/>
    <n v="1"/>
    <n v="1310"/>
    <m/>
    <n v="640"/>
    <n v="0"/>
    <n v="40000"/>
    <n v="2"/>
    <n v="0"/>
    <n v="205"/>
    <n v="0"/>
    <n v="303.85000000000002"/>
    <x v="1"/>
    <e v="#N/A"/>
    <x v="6"/>
    <x v="0"/>
  </r>
  <r>
    <d v="2017-03-20T00:00:00"/>
    <n v="105627"/>
    <m/>
    <n v="1755463"/>
    <n v="4235"/>
    <s v="CDW GOVERNMENT, INC"/>
    <s v="Acer Chromebook C730 4GB RAM"/>
    <n v="1"/>
    <n v="1310"/>
    <m/>
    <n v="640"/>
    <n v="0"/>
    <n v="40000"/>
    <n v="2"/>
    <n v="0"/>
    <n v="205"/>
    <n v="0"/>
    <n v="2238.48"/>
    <x v="1"/>
    <e v="#N/A"/>
    <x v="6"/>
    <x v="0"/>
  </r>
  <r>
    <d v="2017-03-22T00:00:00"/>
    <n v="105653"/>
    <m/>
    <n v="1755447"/>
    <n v="305"/>
    <s v="APPLE COMPUTER INC."/>
    <s v="iMac 27-inch with Retina 5K"/>
    <n v="1"/>
    <n v="1110"/>
    <m/>
    <n v="640"/>
    <n v="0"/>
    <n v="31700"/>
    <n v="3"/>
    <n v="0"/>
    <n v="0"/>
    <n v="0"/>
    <n v="374.5"/>
    <x v="1"/>
    <e v="#N/A"/>
    <x v="0"/>
    <x v="0"/>
  </r>
  <r>
    <d v="2017-03-22T00:00:00"/>
    <n v="105653"/>
    <m/>
    <n v="1755447"/>
    <n v="305"/>
    <s v="APPLE COMPUTER INC."/>
    <s v="-iMac 27-inch with Retina 5K"/>
    <n v="1"/>
    <n v="1110"/>
    <m/>
    <n v="640"/>
    <n v="0"/>
    <n v="0"/>
    <n v="3"/>
    <n v="0"/>
    <n v="0"/>
    <n v="0"/>
    <n v="374.5"/>
    <x v="1"/>
    <e v="#N/A"/>
    <x v="0"/>
    <x v="0"/>
  </r>
  <r>
    <d v="2017-03-22T00:00:00"/>
    <n v="105653"/>
    <m/>
    <n v="1755447"/>
    <n v="305"/>
    <s v="APPLE COMPUTER INC."/>
    <s v="iMac 27-inch with Retina 5K"/>
    <n v="1"/>
    <n v="1120"/>
    <m/>
    <n v="640"/>
    <n v="0"/>
    <n v="0"/>
    <n v="10"/>
    <n v="0"/>
    <n v="0"/>
    <n v="0"/>
    <n v="374.5"/>
    <x v="1"/>
    <e v="#N/A"/>
    <x v="0"/>
    <x v="0"/>
  </r>
  <r>
    <d v="2017-03-22T00:00:00"/>
    <n v="105653"/>
    <m/>
    <n v="1755447"/>
    <n v="305"/>
    <s v="APPLE COMPUTER INC."/>
    <s v="-iMac 27-inch with Retina 5K"/>
    <n v="1"/>
    <n v="1120"/>
    <m/>
    <n v="640"/>
    <n v="0"/>
    <n v="31700"/>
    <n v="10"/>
    <n v="0"/>
    <n v="0"/>
    <n v="0"/>
    <n v="374.5"/>
    <x v="1"/>
    <e v="#N/A"/>
    <x v="0"/>
    <x v="0"/>
  </r>
  <r>
    <d v="2017-04-04T00:00:00"/>
    <n v="105738"/>
    <m/>
    <n v="1701332"/>
    <n v="4235"/>
    <s v="CDW GOVERNMENT, INC"/>
    <s v="Google Management License"/>
    <n v="1"/>
    <n v="1310"/>
    <m/>
    <n v="640"/>
    <n v="0"/>
    <n v="10000"/>
    <n v="1"/>
    <n v="0"/>
    <n v="205"/>
    <n v="0"/>
    <n v="225"/>
    <x v="1"/>
    <e v="#N/A"/>
    <x v="6"/>
    <x v="0"/>
  </r>
  <r>
    <d v="2017-04-04T00:00:00"/>
    <n v="105738"/>
    <m/>
    <n v="1701332"/>
    <n v="4235"/>
    <s v="CDW GOVERNMENT, INC"/>
    <s v="Acer C730 Chromebook 4GB"/>
    <n v="1"/>
    <n v="1310"/>
    <m/>
    <n v="640"/>
    <n v="0"/>
    <n v="10000"/>
    <n v="1"/>
    <n v="0"/>
    <n v="205"/>
    <n v="0"/>
    <n v="1678.86"/>
    <x v="1"/>
    <e v="#N/A"/>
    <x v="6"/>
    <x v="0"/>
  </r>
  <r>
    <d v="2017-04-11T00:00:00"/>
    <n v="105826"/>
    <m/>
    <n v="1702267"/>
    <n v="11195"/>
    <s v="KINCAID'S IS MUSIC, INC"/>
    <e v="#NAME?"/>
    <n v="1"/>
    <n v="1130"/>
    <m/>
    <n v="640"/>
    <n v="0"/>
    <n v="120000"/>
    <n v="2"/>
    <n v="0"/>
    <n v="0"/>
    <n v="0"/>
    <n v="212"/>
    <x v="1"/>
    <e v="#N/A"/>
    <x v="0"/>
    <x v="0"/>
  </r>
  <r>
    <d v="2017-04-18T00:00:00"/>
    <n v="105896"/>
    <m/>
    <n v="1702252"/>
    <n v="13192"/>
    <s v="ZIMMERMAN SCHOOL EQUIP INC"/>
    <s v="Estimate # 7673 - Virco Model"/>
    <n v="1"/>
    <n v="1310"/>
    <m/>
    <n v="640"/>
    <n v="0"/>
    <n v="90000"/>
    <n v="2"/>
    <n v="0"/>
    <n v="205"/>
    <n v="0"/>
    <n v="2431.75"/>
    <x v="1"/>
    <e v="#N/A"/>
    <x v="6"/>
    <x v="0"/>
  </r>
  <r>
    <d v="2017-04-18T00:00:00"/>
    <n v="105896"/>
    <m/>
    <n v="1702252"/>
    <n v="13192"/>
    <s v="ZIMMERMAN SCHOOL EQUIP INC"/>
    <s v="Freight"/>
    <n v="1"/>
    <n v="1310"/>
    <m/>
    <n v="640"/>
    <n v="0"/>
    <n v="90000"/>
    <n v="2"/>
    <n v="0"/>
    <n v="205"/>
    <n v="0"/>
    <n v="415"/>
    <x v="1"/>
    <e v="#N/A"/>
    <x v="6"/>
    <x v="0"/>
  </r>
  <r>
    <d v="2017-05-03T00:00:00"/>
    <n v="105994"/>
    <m/>
    <n v="1755483"/>
    <n v="191"/>
    <s v="AMERICAN EXPRESS"/>
    <s v="FUJITSU FI-7160 600 DPI USB"/>
    <n v="1"/>
    <n v="2510"/>
    <m/>
    <n v="640"/>
    <n v="0"/>
    <n v="0"/>
    <n v="55"/>
    <n v="0"/>
    <n v="0"/>
    <n v="0"/>
    <n v="954.98"/>
    <x v="1"/>
    <e v="#N/A"/>
    <x v="2"/>
    <x v="0"/>
  </r>
  <r>
    <d v="2017-05-03T00:00:00"/>
    <n v="105994"/>
    <m/>
    <n v="1755483"/>
    <n v="191"/>
    <s v="AMERICAN EXPRESS"/>
    <s v="TO BE PURCHASED FROM NEWEGG"/>
    <n v="1"/>
    <n v="2510"/>
    <m/>
    <n v="640"/>
    <n v="0"/>
    <n v="0"/>
    <n v="55"/>
    <n v="0"/>
    <n v="0"/>
    <n v="0"/>
    <n v="0"/>
    <x v="1"/>
    <e v="#N/A"/>
    <x v="2"/>
    <x v="0"/>
  </r>
  <r>
    <d v="2017-05-31T00:00:00"/>
    <n v="106350"/>
    <m/>
    <n v="1755496"/>
    <n v="4235"/>
    <s v="CDW GOVERNMENT, INC"/>
    <s v="Acer C740 Chromebook"/>
    <n v="1"/>
    <n v="1310"/>
    <m/>
    <n v="640"/>
    <n v="0"/>
    <n v="90000"/>
    <n v="2"/>
    <n v="0"/>
    <n v="205"/>
    <n v="0"/>
    <n v="2730"/>
    <x v="1"/>
    <e v="#N/A"/>
    <x v="6"/>
    <x v="0"/>
  </r>
  <r>
    <d v="2017-05-31T00:00:00"/>
    <n v="106350"/>
    <m/>
    <n v="1755496"/>
    <n v="4235"/>
    <s v="CDW GOVERNMENT, INC"/>
    <e v="#NAME?"/>
    <n v="1"/>
    <n v="1310"/>
    <m/>
    <n v="640"/>
    <n v="0"/>
    <n v="170000"/>
    <n v="2"/>
    <n v="0"/>
    <n v="205"/>
    <n v="0"/>
    <n v="2100"/>
    <x v="1"/>
    <e v="#N/A"/>
    <x v="6"/>
    <x v="0"/>
  </r>
  <r>
    <d v="2017-06-05T00:00:00"/>
    <n v="106387"/>
    <m/>
    <n v="1702314"/>
    <n v="11710"/>
    <s v="LAWN MASTERS"/>
    <s v="Topsoil 20 Yards"/>
    <n v="1"/>
    <n v="2720"/>
    <m/>
    <n v="630"/>
    <n v="0"/>
    <n v="0"/>
    <n v="2"/>
    <n v="0"/>
    <n v="900"/>
    <n v="0"/>
    <n v="600"/>
    <x v="1"/>
    <e v="#N/A"/>
    <x v="5"/>
    <x v="2"/>
  </r>
  <r>
    <d v="2017-06-05T00:00:00"/>
    <n v="106387"/>
    <m/>
    <n v="1702314"/>
    <n v="11710"/>
    <s v="LAWN MASTERS"/>
    <s v="Grass Seed"/>
    <n v="1"/>
    <n v="2720"/>
    <m/>
    <n v="630"/>
    <n v="0"/>
    <n v="0"/>
    <n v="2"/>
    <n v="0"/>
    <n v="900"/>
    <n v="0"/>
    <n v="240"/>
    <x v="1"/>
    <e v="#N/A"/>
    <x v="5"/>
    <x v="2"/>
  </r>
  <r>
    <d v="2017-06-05T00:00:00"/>
    <n v="106387"/>
    <m/>
    <n v="1702314"/>
    <n v="11710"/>
    <s v="LAWN MASTERS"/>
    <s v="Penn Mulch"/>
    <n v="1"/>
    <n v="2720"/>
    <m/>
    <n v="630"/>
    <n v="0"/>
    <n v="0"/>
    <n v="2"/>
    <n v="0"/>
    <n v="900"/>
    <n v="0"/>
    <n v="200"/>
    <x v="1"/>
    <e v="#N/A"/>
    <x v="5"/>
    <x v="2"/>
  </r>
  <r>
    <d v="2017-06-05T00:00:00"/>
    <n v="106387"/>
    <m/>
    <n v="1702314"/>
    <n v="11710"/>
    <s v="LAWN MASTERS"/>
    <s v="Bobcat &amp; Labor"/>
    <n v="1"/>
    <n v="2720"/>
    <m/>
    <n v="630"/>
    <n v="0"/>
    <n v="0"/>
    <n v="2"/>
    <n v="0"/>
    <n v="900"/>
    <n v="0"/>
    <n v="900"/>
    <x v="1"/>
    <e v="#N/A"/>
    <x v="5"/>
    <x v="2"/>
  </r>
  <r>
    <d v="2017-06-08T00:00:00"/>
    <n v="106414"/>
    <m/>
    <n v="176657"/>
    <n v="24132"/>
    <s v="WESTWIND ROOFING, LLC"/>
    <s v="REPAIRS FOR NR"/>
    <n v="1"/>
    <n v="2720"/>
    <m/>
    <n v="640"/>
    <n v="0"/>
    <n v="0"/>
    <n v="3"/>
    <n v="0"/>
    <n v="900"/>
    <n v="0"/>
    <n v="2500"/>
    <x v="1"/>
    <e v="#N/A"/>
    <x v="5"/>
    <x v="0"/>
  </r>
  <r>
    <d v="2017-06-08T00:00:00"/>
    <n v="106414"/>
    <m/>
    <n v="176657"/>
    <n v="24132"/>
    <s v="WESTWIND ROOFING, LLC"/>
    <s v="REPAIRS FOR SV"/>
    <n v="1"/>
    <n v="2720"/>
    <m/>
    <n v="640"/>
    <n v="0"/>
    <n v="0"/>
    <n v="4"/>
    <n v="0"/>
    <n v="900"/>
    <n v="0"/>
    <n v="2500"/>
    <x v="1"/>
    <e v="#N/A"/>
    <x v="5"/>
    <x v="0"/>
  </r>
  <r>
    <d v="2017-06-14T00:00:00"/>
    <n v="106492"/>
    <m/>
    <n v="1755502"/>
    <n v="305"/>
    <s v="APPLE COMPUTER INC."/>
    <s v="MacBook Pro 15-inch: 2.2GHz"/>
    <n v="1"/>
    <n v="2212"/>
    <m/>
    <n v="640"/>
    <n v="0"/>
    <n v="0"/>
    <n v="1"/>
    <n v="0"/>
    <n v="0"/>
    <n v="0"/>
    <n v="271.29000000000002"/>
    <x v="1"/>
    <e v="#N/A"/>
    <x v="7"/>
    <x v="0"/>
  </r>
  <r>
    <d v="2017-06-14T00:00:00"/>
    <n v="106492"/>
    <m/>
    <n v="1755502"/>
    <n v="305"/>
    <s v="APPLE COMPUTER INC."/>
    <s v="-MacBook Pro 15-inch: 2.2GHz"/>
    <n v="1"/>
    <n v="2212"/>
    <m/>
    <n v="640"/>
    <n v="0"/>
    <n v="0"/>
    <n v="2"/>
    <n v="0"/>
    <n v="0"/>
    <n v="0"/>
    <n v="271.29000000000002"/>
    <x v="1"/>
    <e v="#N/A"/>
    <x v="7"/>
    <x v="0"/>
  </r>
  <r>
    <d v="2017-06-14T00:00:00"/>
    <n v="106492"/>
    <m/>
    <n v="1755502"/>
    <n v="305"/>
    <s v="APPLE COMPUTER INC."/>
    <s v="-MacBook Pro 15-inch: 2.2GHz"/>
    <n v="1"/>
    <n v="2212"/>
    <m/>
    <n v="640"/>
    <n v="0"/>
    <n v="0"/>
    <n v="3"/>
    <n v="0"/>
    <n v="0"/>
    <n v="0"/>
    <n v="271.29000000000002"/>
    <x v="1"/>
    <e v="#N/A"/>
    <x v="7"/>
    <x v="0"/>
  </r>
  <r>
    <d v="2017-06-14T00:00:00"/>
    <n v="106492"/>
    <m/>
    <n v="1755502"/>
    <n v="305"/>
    <s v="APPLE COMPUTER INC."/>
    <s v="-MacBook Pro 15-inch: 2.2GHz"/>
    <n v="1"/>
    <n v="2212"/>
    <m/>
    <n v="640"/>
    <n v="0"/>
    <n v="0"/>
    <n v="4"/>
    <n v="0"/>
    <n v="0"/>
    <n v="0"/>
    <n v="271.29000000000002"/>
    <x v="1"/>
    <e v="#N/A"/>
    <x v="7"/>
    <x v="0"/>
  </r>
  <r>
    <d v="2017-06-14T00:00:00"/>
    <n v="106492"/>
    <m/>
    <n v="1755502"/>
    <n v="305"/>
    <s v="APPLE COMPUTER INC."/>
    <s v="-MacBook Pro 15-inch: 2.2GHz"/>
    <n v="1"/>
    <n v="2212"/>
    <m/>
    <n v="640"/>
    <n v="0"/>
    <n v="0"/>
    <n v="8"/>
    <n v="0"/>
    <n v="0"/>
    <n v="0"/>
    <n v="271.27999999999997"/>
    <x v="1"/>
    <e v="#N/A"/>
    <x v="7"/>
    <x v="0"/>
  </r>
  <r>
    <d v="2017-06-14T00:00:00"/>
    <n v="106492"/>
    <m/>
    <n v="1755502"/>
    <n v="305"/>
    <s v="APPLE COMPUTER INC."/>
    <s v="-MacBook Pro 15-inch: 2.2GHz"/>
    <n v="1"/>
    <n v="2212"/>
    <m/>
    <n v="640"/>
    <n v="0"/>
    <n v="0"/>
    <n v="10"/>
    <n v="0"/>
    <n v="0"/>
    <n v="0"/>
    <n v="271.27999999999997"/>
    <x v="1"/>
    <e v="#N/A"/>
    <x v="7"/>
    <x v="0"/>
  </r>
  <r>
    <d v="2017-06-14T00:00:00"/>
    <n v="106492"/>
    <m/>
    <n v="1755502"/>
    <n v="305"/>
    <s v="APPLE COMPUTER INC."/>
    <s v="-MacBook Pro 15-inch: 2.2GHz"/>
    <n v="1"/>
    <n v="2212"/>
    <m/>
    <n v="640"/>
    <n v="0"/>
    <n v="0"/>
    <n v="11"/>
    <n v="0"/>
    <n v="0"/>
    <n v="0"/>
    <n v="271.27999999999997"/>
    <x v="1"/>
    <e v="#N/A"/>
    <x v="7"/>
    <x v="0"/>
  </r>
  <r>
    <d v="2017-06-14T00:00:00"/>
    <n v="106493"/>
    <m/>
    <n v="1755496"/>
    <n v="4235"/>
    <s v="CDW GOVERNMENT, INC"/>
    <s v="Google License for Chromebook"/>
    <n v="1"/>
    <n v="1310"/>
    <m/>
    <n v="640"/>
    <n v="0"/>
    <n v="90000"/>
    <n v="2"/>
    <n v="0"/>
    <n v="205"/>
    <n v="0"/>
    <n v="325"/>
    <x v="1"/>
    <e v="#N/A"/>
    <x v="6"/>
    <x v="0"/>
  </r>
  <r>
    <d v="2017-06-14T00:00:00"/>
    <n v="106493"/>
    <m/>
    <n v="1755496"/>
    <n v="4235"/>
    <s v="CDW GOVERNMENT, INC"/>
    <e v="#NAME?"/>
    <n v="1"/>
    <n v="1310"/>
    <m/>
    <n v="640"/>
    <n v="0"/>
    <n v="170000"/>
    <n v="2"/>
    <n v="0"/>
    <n v="205"/>
    <n v="0"/>
    <n v="250"/>
    <x v="1"/>
    <e v="#N/A"/>
    <x v="6"/>
    <x v="0"/>
  </r>
  <r>
    <d v="2017-06-14T00:00:00"/>
    <n v="106493"/>
    <m/>
    <n v="1755500"/>
    <n v="4235"/>
    <s v="CDW GOVERNMENT, INC"/>
    <s v="Acer C740 Chromebook"/>
    <n v="1"/>
    <n v="1130"/>
    <m/>
    <n v="640"/>
    <n v="0"/>
    <n v="31700"/>
    <n v="2"/>
    <n v="0"/>
    <n v="205"/>
    <n v="0"/>
    <n v="9240"/>
    <x v="1"/>
    <e v="#N/A"/>
    <x v="0"/>
    <x v="0"/>
  </r>
  <r>
    <d v="2017-06-14T00:00:00"/>
    <n v="106493"/>
    <m/>
    <n v="1755500"/>
    <n v="4235"/>
    <s v="CDW GOVERNMENT, INC"/>
    <s v="Google License for Chromebook"/>
    <n v="1"/>
    <n v="1130"/>
    <m/>
    <n v="640"/>
    <n v="0"/>
    <n v="31700"/>
    <n v="2"/>
    <n v="0"/>
    <n v="205"/>
    <n v="0"/>
    <n v="1100"/>
    <x v="1"/>
    <e v="#N/A"/>
    <x v="0"/>
    <x v="0"/>
  </r>
  <r>
    <d v="2017-06-14T00:00:00"/>
    <n v="106494"/>
    <m/>
    <n v="1755501"/>
    <n v="1120"/>
    <s v="ITSAVVY LLC"/>
    <s v="Aerohive AP250  Wireless"/>
    <n v="1"/>
    <n v="1110"/>
    <m/>
    <n v="640"/>
    <n v="0"/>
    <n v="31700"/>
    <n v="3"/>
    <n v="0"/>
    <n v="205"/>
    <n v="0"/>
    <n v="555"/>
    <x v="1"/>
    <e v="#N/A"/>
    <x v="0"/>
    <x v="0"/>
  </r>
  <r>
    <d v="2017-06-14T00:00:00"/>
    <n v="106494"/>
    <m/>
    <n v="1755501"/>
    <n v="1120"/>
    <s v="ITSAVVY LLC"/>
    <e v="#NAME?"/>
    <n v="1"/>
    <n v="1110"/>
    <m/>
    <n v="640"/>
    <n v="0"/>
    <n v="31700"/>
    <n v="4"/>
    <n v="0"/>
    <n v="205"/>
    <n v="0"/>
    <n v="555"/>
    <x v="1"/>
    <e v="#N/A"/>
    <x v="0"/>
    <x v="0"/>
  </r>
  <r>
    <d v="2017-06-14T00:00:00"/>
    <n v="106494"/>
    <m/>
    <n v="1755501"/>
    <n v="1120"/>
    <s v="ITSAVVY LLC"/>
    <e v="#NAME?"/>
    <n v="1"/>
    <n v="1110"/>
    <m/>
    <n v="640"/>
    <n v="0"/>
    <n v="31700"/>
    <n v="8"/>
    <n v="0"/>
    <n v="205"/>
    <n v="0"/>
    <n v="555"/>
    <x v="1"/>
    <e v="#N/A"/>
    <x v="0"/>
    <x v="0"/>
  </r>
  <r>
    <d v="2017-06-14T00:00:00"/>
    <n v="106494"/>
    <m/>
    <n v="1755501"/>
    <n v="1120"/>
    <s v="ITSAVVY LLC"/>
    <e v="#NAME?"/>
    <n v="1"/>
    <n v="1120"/>
    <m/>
    <n v="640"/>
    <n v="0"/>
    <n v="31700"/>
    <n v="10"/>
    <n v="0"/>
    <n v="205"/>
    <n v="0"/>
    <n v="555"/>
    <x v="1"/>
    <e v="#N/A"/>
    <x v="0"/>
    <x v="0"/>
  </r>
  <r>
    <d v="2017-06-14T00:00:00"/>
    <n v="106494"/>
    <m/>
    <n v="1755501"/>
    <n v="1120"/>
    <s v="ITSAVVY LLC"/>
    <e v="#NAME?"/>
    <n v="1"/>
    <n v="1120"/>
    <m/>
    <n v="640"/>
    <n v="0"/>
    <n v="31700"/>
    <n v="11"/>
    <n v="0"/>
    <n v="205"/>
    <n v="0"/>
    <n v="555"/>
    <x v="1"/>
    <e v="#N/A"/>
    <x v="0"/>
    <x v="0"/>
  </r>
  <r>
    <d v="2017-06-14T00:00:00"/>
    <n v="106494"/>
    <m/>
    <n v="1755501"/>
    <n v="1120"/>
    <s v="ITSAVVY LLC"/>
    <e v="#NAME?"/>
    <n v="1"/>
    <n v="1130"/>
    <m/>
    <n v="640"/>
    <n v="0"/>
    <n v="31700"/>
    <n v="1"/>
    <n v="0"/>
    <n v="205"/>
    <n v="0"/>
    <n v="555"/>
    <x v="1"/>
    <e v="#N/A"/>
    <x v="0"/>
    <x v="0"/>
  </r>
  <r>
    <d v="2017-06-14T00:00:00"/>
    <n v="106494"/>
    <m/>
    <n v="1755501"/>
    <n v="1120"/>
    <s v="ITSAVVY LLC"/>
    <e v="#NAME?"/>
    <n v="1"/>
    <n v="1130"/>
    <m/>
    <n v="640"/>
    <n v="0"/>
    <n v="31700"/>
    <n v="2"/>
    <n v="0"/>
    <n v="205"/>
    <n v="0"/>
    <n v="555"/>
    <x v="1"/>
    <e v="#N/A"/>
    <x v="0"/>
    <x v="0"/>
  </r>
  <r>
    <d v="2017-06-14T00:00:00"/>
    <n v="106494"/>
    <m/>
    <n v="1755501"/>
    <n v="1120"/>
    <s v="ITSAVVY LLC"/>
    <s v="Aerohive  HiveManager 6 Online"/>
    <n v="1"/>
    <n v="1110"/>
    <m/>
    <n v="640"/>
    <n v="0"/>
    <n v="31700"/>
    <n v="3"/>
    <n v="0"/>
    <n v="205"/>
    <n v="0"/>
    <n v="103"/>
    <x v="1"/>
    <e v="#N/A"/>
    <x v="0"/>
    <x v="0"/>
  </r>
  <r>
    <d v="2017-06-14T00:00:00"/>
    <n v="106494"/>
    <m/>
    <n v="1755501"/>
    <n v="1120"/>
    <s v="ITSAVVY LLC"/>
    <s v="-Aerohive  HiveManager 6 Onlin"/>
    <n v="1"/>
    <n v="1110"/>
    <m/>
    <n v="640"/>
    <n v="0"/>
    <n v="31700"/>
    <n v="4"/>
    <n v="0"/>
    <n v="205"/>
    <n v="0"/>
    <n v="103"/>
    <x v="1"/>
    <e v="#N/A"/>
    <x v="0"/>
    <x v="0"/>
  </r>
  <r>
    <d v="2017-06-14T00:00:00"/>
    <n v="106494"/>
    <m/>
    <n v="1755501"/>
    <n v="1120"/>
    <s v="ITSAVVY LLC"/>
    <s v="-Aerohive  HiveManager 6 Onlin"/>
    <n v="1"/>
    <n v="1110"/>
    <m/>
    <n v="640"/>
    <n v="0"/>
    <n v="31700"/>
    <n v="8"/>
    <n v="0"/>
    <n v="205"/>
    <n v="0"/>
    <n v="103"/>
    <x v="1"/>
    <e v="#N/A"/>
    <x v="0"/>
    <x v="0"/>
  </r>
  <r>
    <d v="2017-06-14T00:00:00"/>
    <n v="106494"/>
    <m/>
    <n v="1755501"/>
    <n v="1120"/>
    <s v="ITSAVVY LLC"/>
    <s v="-Aerohive  HiveManager 6 Onlin"/>
    <n v="1"/>
    <n v="1120"/>
    <m/>
    <n v="640"/>
    <n v="0"/>
    <n v="31700"/>
    <n v="10"/>
    <n v="0"/>
    <n v="205"/>
    <n v="0"/>
    <n v="103"/>
    <x v="1"/>
    <e v="#N/A"/>
    <x v="0"/>
    <x v="0"/>
  </r>
  <r>
    <d v="2017-06-14T00:00:00"/>
    <n v="106494"/>
    <m/>
    <n v="1755501"/>
    <n v="1120"/>
    <s v="ITSAVVY LLC"/>
    <s v="-Aerohive  HiveManager 6 Onlin"/>
    <n v="1"/>
    <n v="1120"/>
    <m/>
    <n v="640"/>
    <n v="0"/>
    <n v="31700"/>
    <n v="11"/>
    <n v="0"/>
    <n v="205"/>
    <n v="0"/>
    <n v="103"/>
    <x v="1"/>
    <e v="#N/A"/>
    <x v="0"/>
    <x v="0"/>
  </r>
  <r>
    <d v="2017-06-14T00:00:00"/>
    <n v="106494"/>
    <m/>
    <n v="1755501"/>
    <n v="1120"/>
    <s v="ITSAVVY LLC"/>
    <s v="-Aerohive  HiveManager 6 Onlin"/>
    <n v="1"/>
    <n v="1130"/>
    <m/>
    <n v="640"/>
    <n v="0"/>
    <n v="31700"/>
    <n v="1"/>
    <n v="0"/>
    <n v="205"/>
    <n v="0"/>
    <n v="103"/>
    <x v="1"/>
    <e v="#N/A"/>
    <x v="0"/>
    <x v="0"/>
  </r>
  <r>
    <d v="2017-06-14T00:00:00"/>
    <n v="106494"/>
    <m/>
    <n v="1755501"/>
    <n v="1120"/>
    <s v="ITSAVVY LLC"/>
    <s v="-Aerohive  HiveManager 6 Onlin"/>
    <n v="1"/>
    <n v="1130"/>
    <m/>
    <n v="640"/>
    <n v="0"/>
    <n v="31700"/>
    <n v="2"/>
    <n v="0"/>
    <n v="205"/>
    <n v="0"/>
    <n v="103"/>
    <x v="1"/>
    <e v="#N/A"/>
    <x v="0"/>
    <x v="0"/>
  </r>
  <r>
    <d v="2017-06-14T00:00:00"/>
    <n v="106494"/>
    <m/>
    <n v="1755501"/>
    <n v="1120"/>
    <s v="ITSAVVY LLC"/>
    <s v="Shipping"/>
    <n v="1"/>
    <n v="1110"/>
    <m/>
    <n v="640"/>
    <n v="0"/>
    <n v="31700"/>
    <n v="3"/>
    <n v="0"/>
    <n v="205"/>
    <n v="0"/>
    <n v="7.15"/>
    <x v="1"/>
    <e v="#N/A"/>
    <x v="0"/>
    <x v="0"/>
  </r>
  <r>
    <d v="2017-06-14T00:00:00"/>
    <n v="106494"/>
    <m/>
    <n v="1755501"/>
    <n v="1120"/>
    <s v="ITSAVVY LLC"/>
    <e v="#NAME?"/>
    <n v="1"/>
    <n v="1110"/>
    <m/>
    <n v="640"/>
    <n v="0"/>
    <n v="31700"/>
    <n v="4"/>
    <n v="0"/>
    <n v="205"/>
    <n v="0"/>
    <n v="7.15"/>
    <x v="1"/>
    <e v="#N/A"/>
    <x v="0"/>
    <x v="0"/>
  </r>
  <r>
    <d v="2017-06-14T00:00:00"/>
    <n v="106494"/>
    <m/>
    <n v="1755501"/>
    <n v="1120"/>
    <s v="ITSAVVY LLC"/>
    <e v="#NAME?"/>
    <n v="1"/>
    <n v="1110"/>
    <m/>
    <n v="640"/>
    <n v="0"/>
    <n v="31700"/>
    <n v="8"/>
    <n v="0"/>
    <n v="205"/>
    <n v="0"/>
    <n v="7.15"/>
    <x v="1"/>
    <e v="#N/A"/>
    <x v="0"/>
    <x v="0"/>
  </r>
  <r>
    <d v="2017-06-14T00:00:00"/>
    <n v="106494"/>
    <m/>
    <n v="1755501"/>
    <n v="1120"/>
    <s v="ITSAVVY LLC"/>
    <e v="#NAME?"/>
    <n v="1"/>
    <n v="1120"/>
    <m/>
    <n v="640"/>
    <n v="0"/>
    <n v="31700"/>
    <n v="10"/>
    <n v="0"/>
    <n v="205"/>
    <n v="0"/>
    <n v="7.15"/>
    <x v="1"/>
    <e v="#N/A"/>
    <x v="0"/>
    <x v="0"/>
  </r>
  <r>
    <d v="2017-06-14T00:00:00"/>
    <n v="106494"/>
    <m/>
    <n v="1755501"/>
    <n v="1120"/>
    <s v="ITSAVVY LLC"/>
    <e v="#NAME?"/>
    <n v="1"/>
    <n v="1120"/>
    <m/>
    <n v="640"/>
    <n v="0"/>
    <n v="31700"/>
    <n v="11"/>
    <n v="0"/>
    <n v="205"/>
    <n v="0"/>
    <n v="7.15"/>
    <x v="1"/>
    <e v="#N/A"/>
    <x v="0"/>
    <x v="0"/>
  </r>
  <r>
    <d v="2017-06-14T00:00:00"/>
    <n v="106494"/>
    <m/>
    <n v="1755501"/>
    <n v="1120"/>
    <s v="ITSAVVY LLC"/>
    <e v="#NAME?"/>
    <n v="1"/>
    <n v="1130"/>
    <m/>
    <n v="640"/>
    <n v="0"/>
    <n v="31700"/>
    <n v="1"/>
    <n v="0"/>
    <n v="205"/>
    <n v="0"/>
    <n v="7.1"/>
    <x v="1"/>
    <e v="#N/A"/>
    <x v="0"/>
    <x v="0"/>
  </r>
  <r>
    <d v="2017-06-14T00:00:00"/>
    <n v="106494"/>
    <m/>
    <n v="1755501"/>
    <n v="1120"/>
    <s v="ITSAVVY LLC"/>
    <e v="#NAME?"/>
    <n v="1"/>
    <n v="1130"/>
    <m/>
    <n v="640"/>
    <n v="0"/>
    <n v="31700"/>
    <n v="2"/>
    <n v="0"/>
    <n v="205"/>
    <n v="0"/>
    <n v="7.15"/>
    <x v="1"/>
    <e v="#N/A"/>
    <x v="0"/>
    <x v="0"/>
  </r>
  <r>
    <d v="2017-06-14T00:00:00"/>
    <n v="106496"/>
    <m/>
    <n v="1755499"/>
    <n v="53"/>
    <s v="ACP DIRECT"/>
    <s v="30 Slot Tablet Charging Cart"/>
    <n v="1"/>
    <n v="1110"/>
    <m/>
    <n v="640"/>
    <n v="0"/>
    <n v="31700"/>
    <n v="8"/>
    <n v="0"/>
    <n v="205"/>
    <n v="0"/>
    <n v="998"/>
    <x v="1"/>
    <e v="#N/A"/>
    <x v="0"/>
    <x v="0"/>
  </r>
  <r>
    <d v="2017-06-14T00:00:00"/>
    <n v="106496"/>
    <m/>
    <n v="1755499"/>
    <n v="53"/>
    <s v="ACP DIRECT"/>
    <s v="Shipping"/>
    <n v="1"/>
    <n v="1110"/>
    <m/>
    <n v="640"/>
    <n v="0"/>
    <n v="31700"/>
    <n v="8"/>
    <n v="0"/>
    <n v="205"/>
    <n v="0"/>
    <n v="168"/>
    <x v="1"/>
    <e v="#N/A"/>
    <x v="0"/>
    <x v="0"/>
  </r>
  <r>
    <d v="2017-06-14T00:00:00"/>
    <n v="106496"/>
    <m/>
    <n v="1755499"/>
    <n v="53"/>
    <s v="ACP DIRECT"/>
    <s v="Invoice needs to be sent to"/>
    <n v="1"/>
    <n v="1110"/>
    <m/>
    <n v="640"/>
    <n v="0"/>
    <n v="31700"/>
    <n v="8"/>
    <n v="0"/>
    <n v="205"/>
    <n v="0"/>
    <n v="0"/>
    <x v="1"/>
    <e v="#N/A"/>
    <x v="0"/>
    <x v="0"/>
  </r>
  <r>
    <d v="2017-06-15T00:00:00"/>
    <n v="106504"/>
    <m/>
    <n v="1755494"/>
    <n v="1120"/>
    <s v="ITSAVVY LLC"/>
    <s v="Aerohive AP250  Wireless"/>
    <n v="1"/>
    <n v="1310"/>
    <m/>
    <n v="640"/>
    <n v="0"/>
    <n v="10000"/>
    <n v="1"/>
    <n v="0"/>
    <n v="205"/>
    <n v="0"/>
    <n v="555"/>
    <x v="1"/>
    <e v="#N/A"/>
    <x v="6"/>
    <x v="0"/>
  </r>
  <r>
    <d v="2017-06-15T00:00:00"/>
    <n v="106504"/>
    <m/>
    <n v="1755494"/>
    <n v="1120"/>
    <s v="ITSAVVY LLC"/>
    <e v="#NAME?"/>
    <n v="1"/>
    <n v="1310"/>
    <m/>
    <n v="640"/>
    <n v="0"/>
    <n v="90000"/>
    <n v="1"/>
    <n v="0"/>
    <n v="205"/>
    <n v="0"/>
    <n v="555"/>
    <x v="1"/>
    <e v="#N/A"/>
    <x v="6"/>
    <x v="0"/>
  </r>
  <r>
    <d v="2017-06-15T00:00:00"/>
    <n v="106504"/>
    <m/>
    <n v="1755494"/>
    <n v="1120"/>
    <s v="ITSAVVY LLC"/>
    <e v="#NAME?"/>
    <n v="1"/>
    <n v="1310"/>
    <m/>
    <n v="640"/>
    <n v="0"/>
    <n v="40000"/>
    <n v="1"/>
    <n v="0"/>
    <n v="205"/>
    <n v="0"/>
    <n v="555"/>
    <x v="1"/>
    <e v="#N/A"/>
    <x v="6"/>
    <x v="0"/>
  </r>
  <r>
    <d v="2017-06-15T00:00:00"/>
    <n v="106504"/>
    <m/>
    <n v="1755494"/>
    <n v="1120"/>
    <s v="ITSAVVY LLC"/>
    <e v="#NAME?"/>
    <n v="1"/>
    <n v="1310"/>
    <m/>
    <n v="640"/>
    <n v="0"/>
    <n v="90000"/>
    <n v="2"/>
    <n v="0"/>
    <n v="205"/>
    <n v="0"/>
    <n v="1110"/>
    <x v="1"/>
    <e v="#N/A"/>
    <x v="6"/>
    <x v="0"/>
  </r>
  <r>
    <d v="2017-06-15T00:00:00"/>
    <n v="106504"/>
    <m/>
    <n v="1755494"/>
    <n v="1120"/>
    <s v="ITSAVVY LLC"/>
    <e v="#NAME?"/>
    <n v="1"/>
    <n v="1310"/>
    <m/>
    <n v="640"/>
    <n v="0"/>
    <n v="40000"/>
    <n v="2"/>
    <n v="0"/>
    <n v="205"/>
    <n v="0"/>
    <n v="1110"/>
    <x v="1"/>
    <e v="#N/A"/>
    <x v="6"/>
    <x v="0"/>
  </r>
  <r>
    <d v="2017-06-15T00:00:00"/>
    <n v="106504"/>
    <m/>
    <n v="1755494"/>
    <n v="1120"/>
    <s v="ITSAVVY LLC"/>
    <s v="Aerohive  HiveManager 6 Online"/>
    <n v="1"/>
    <n v="1310"/>
    <m/>
    <n v="640"/>
    <n v="0"/>
    <n v="10000"/>
    <n v="1"/>
    <n v="0"/>
    <n v="205"/>
    <n v="0"/>
    <n v="103"/>
    <x v="1"/>
    <e v="#N/A"/>
    <x v="6"/>
    <x v="0"/>
  </r>
  <r>
    <d v="2017-06-15T00:00:00"/>
    <n v="106504"/>
    <m/>
    <n v="1755494"/>
    <n v="1120"/>
    <s v="ITSAVVY LLC"/>
    <s v="-Aerohive  HiveManager 6 Onlin"/>
    <n v="1"/>
    <n v="1310"/>
    <m/>
    <n v="640"/>
    <n v="0"/>
    <n v="90000"/>
    <n v="1"/>
    <n v="0"/>
    <n v="205"/>
    <n v="0"/>
    <n v="103"/>
    <x v="1"/>
    <e v="#N/A"/>
    <x v="6"/>
    <x v="0"/>
  </r>
  <r>
    <d v="2017-06-15T00:00:00"/>
    <n v="106504"/>
    <m/>
    <n v="1755494"/>
    <n v="1120"/>
    <s v="ITSAVVY LLC"/>
    <s v="-Aerohive  HiveManager 6 Onlin"/>
    <n v="1"/>
    <n v="1310"/>
    <m/>
    <n v="640"/>
    <n v="0"/>
    <n v="40000"/>
    <n v="1"/>
    <n v="0"/>
    <n v="205"/>
    <n v="0"/>
    <n v="103"/>
    <x v="1"/>
    <e v="#N/A"/>
    <x v="6"/>
    <x v="0"/>
  </r>
  <r>
    <d v="2017-06-15T00:00:00"/>
    <n v="106504"/>
    <m/>
    <n v="1755494"/>
    <n v="1120"/>
    <s v="ITSAVVY LLC"/>
    <s v="-Aerohive  HiveManager 6 Onlin"/>
    <n v="1"/>
    <n v="1310"/>
    <m/>
    <n v="640"/>
    <n v="0"/>
    <n v="40000"/>
    <n v="1"/>
    <n v="0"/>
    <n v="205"/>
    <n v="0"/>
    <n v="206"/>
    <x v="1"/>
    <e v="#N/A"/>
    <x v="6"/>
    <x v="0"/>
  </r>
  <r>
    <d v="2017-06-15T00:00:00"/>
    <n v="106504"/>
    <m/>
    <n v="1755494"/>
    <n v="1120"/>
    <s v="ITSAVVY LLC"/>
    <s v="-Aerohive  HiveManager 6 Onlin"/>
    <n v="1"/>
    <n v="1310"/>
    <m/>
    <n v="640"/>
    <n v="0"/>
    <n v="90000"/>
    <n v="2"/>
    <n v="0"/>
    <n v="205"/>
    <n v="0"/>
    <n v="206"/>
    <x v="1"/>
    <e v="#N/A"/>
    <x v="6"/>
    <x v="0"/>
  </r>
  <r>
    <d v="2017-06-15T00:00:00"/>
    <n v="106504"/>
    <m/>
    <n v="1755494"/>
    <n v="1120"/>
    <s v="ITSAVVY LLC"/>
    <s v="Shipping"/>
    <n v="1"/>
    <n v="1310"/>
    <m/>
    <n v="640"/>
    <n v="0"/>
    <n v="10000"/>
    <n v="1"/>
    <n v="0"/>
    <n v="205"/>
    <n v="0"/>
    <n v="7.12"/>
    <x v="1"/>
    <e v="#N/A"/>
    <x v="6"/>
    <x v="0"/>
  </r>
  <r>
    <d v="2017-06-15T00:00:00"/>
    <n v="106504"/>
    <m/>
    <n v="1755494"/>
    <n v="1120"/>
    <s v="ITSAVVY LLC"/>
    <e v="#NAME?"/>
    <n v="1"/>
    <n v="1310"/>
    <m/>
    <n v="640"/>
    <n v="0"/>
    <n v="90000"/>
    <n v="1"/>
    <n v="0"/>
    <n v="205"/>
    <n v="0"/>
    <n v="7.13"/>
    <x v="1"/>
    <e v="#N/A"/>
    <x v="6"/>
    <x v="0"/>
  </r>
  <r>
    <d v="2017-06-15T00:00:00"/>
    <n v="106504"/>
    <m/>
    <n v="1755494"/>
    <n v="1120"/>
    <s v="ITSAVVY LLC"/>
    <e v="#NAME?"/>
    <n v="1"/>
    <n v="1310"/>
    <m/>
    <n v="640"/>
    <n v="0"/>
    <n v="40000"/>
    <n v="1"/>
    <n v="0"/>
    <n v="205"/>
    <n v="0"/>
    <n v="7.15"/>
    <x v="1"/>
    <e v="#N/A"/>
    <x v="6"/>
    <x v="0"/>
  </r>
  <r>
    <d v="2017-06-15T00:00:00"/>
    <n v="106504"/>
    <m/>
    <n v="1755494"/>
    <n v="1120"/>
    <s v="ITSAVVY LLC"/>
    <e v="#NAME?"/>
    <n v="1"/>
    <n v="1310"/>
    <m/>
    <n v="640"/>
    <n v="0"/>
    <n v="90000"/>
    <n v="2"/>
    <n v="0"/>
    <n v="205"/>
    <n v="0"/>
    <n v="14.3"/>
    <x v="1"/>
    <e v="#N/A"/>
    <x v="6"/>
    <x v="0"/>
  </r>
  <r>
    <d v="2017-06-15T00:00:00"/>
    <n v="106504"/>
    <m/>
    <n v="1755494"/>
    <n v="1120"/>
    <s v="ITSAVVY LLC"/>
    <e v="#NAME?"/>
    <n v="1"/>
    <n v="1310"/>
    <m/>
    <n v="640"/>
    <n v="0"/>
    <n v="40000"/>
    <n v="2"/>
    <n v="0"/>
    <n v="205"/>
    <n v="0"/>
    <n v="14.3"/>
    <x v="1"/>
    <e v="#N/A"/>
    <x v="6"/>
    <x v="0"/>
  </r>
  <r>
    <d v="2017-06-15T00:00:00"/>
    <n v="106506"/>
    <m/>
    <n v="1701299"/>
    <n v="18054"/>
    <s v="REALITYWORKS,INC"/>
    <s v="42010101 - Cow Model with"/>
    <n v="1"/>
    <n v="1310"/>
    <m/>
    <n v="640"/>
    <n v="0"/>
    <n v="10000"/>
    <n v="1"/>
    <n v="0"/>
    <n v="205"/>
    <n v="0"/>
    <n v="1749"/>
    <x v="1"/>
    <e v="#N/A"/>
    <x v="6"/>
    <x v="0"/>
  </r>
  <r>
    <d v="2017-06-15T00:00:00"/>
    <n v="106506"/>
    <m/>
    <n v="1701299"/>
    <n v="18054"/>
    <s v="REALITYWORKS,INC"/>
    <s v="44010101 - Pig Model with"/>
    <n v="1"/>
    <n v="1310"/>
    <m/>
    <n v="640"/>
    <n v="0"/>
    <n v="10000"/>
    <n v="1"/>
    <n v="0"/>
    <n v="205"/>
    <n v="0"/>
    <n v="1749"/>
    <x v="1"/>
    <e v="#N/A"/>
    <x v="6"/>
    <x v="0"/>
  </r>
  <r>
    <d v="2017-06-15T00:00:00"/>
    <n v="106506"/>
    <m/>
    <n v="1701299"/>
    <n v="18054"/>
    <s v="REALITYWORKS,INC"/>
    <s v="41010101 - Plant Science Kit"/>
    <n v="1"/>
    <n v="1310"/>
    <m/>
    <n v="640"/>
    <n v="0"/>
    <n v="10000"/>
    <n v="1"/>
    <n v="0"/>
    <n v="205"/>
    <n v="0"/>
    <n v="599"/>
    <x v="1"/>
    <e v="#N/A"/>
    <x v="6"/>
    <x v="0"/>
  </r>
  <r>
    <d v="2017-06-15T00:00:00"/>
    <n v="106506"/>
    <m/>
    <n v="1701299"/>
    <n v="18054"/>
    <s v="REALITYWORKS,INC"/>
    <s v="S/H"/>
    <n v="1"/>
    <n v="1310"/>
    <m/>
    <n v="640"/>
    <n v="0"/>
    <n v="10000"/>
    <n v="1"/>
    <n v="0"/>
    <n v="205"/>
    <n v="0"/>
    <n v="234.8"/>
    <x v="1"/>
    <e v="#N/A"/>
    <x v="6"/>
    <x v="0"/>
  </r>
  <r>
    <d v="2017-06-23T00:00:00"/>
    <n v="106549"/>
    <m/>
    <n v="1755515"/>
    <n v="4235"/>
    <s v="CDW GOVERNMENT, INC"/>
    <s v="Acer C740 Chromebook 4GB RAM"/>
    <n v="1"/>
    <n v="1310"/>
    <m/>
    <n v="640"/>
    <n v="0"/>
    <n v="90000"/>
    <n v="1"/>
    <n v="0"/>
    <n v="205"/>
    <n v="0"/>
    <n v="2940"/>
    <x v="1"/>
    <e v="#N/A"/>
    <x v="6"/>
    <x v="0"/>
  </r>
  <r>
    <d v="2017-06-23T00:00:00"/>
    <n v="106549"/>
    <m/>
    <n v="1755515"/>
    <n v="4235"/>
    <s v="CDW GOVERNMENT, INC"/>
    <s v="Acer C740 Chromebook 4GB RAM"/>
    <n v="1"/>
    <n v="1310"/>
    <m/>
    <n v="640"/>
    <n v="0"/>
    <n v="10000"/>
    <n v="1"/>
    <n v="0"/>
    <n v="205"/>
    <n v="0"/>
    <n v="5250"/>
    <x v="1"/>
    <e v="#N/A"/>
    <x v="6"/>
    <x v="0"/>
  </r>
  <r>
    <d v="2017-06-23T00:00:00"/>
    <n v="106549"/>
    <m/>
    <n v="1755515"/>
    <n v="4235"/>
    <s v="CDW GOVERNMENT, INC"/>
    <s v="Google Management License"/>
    <n v="1"/>
    <n v="1310"/>
    <m/>
    <n v="640"/>
    <n v="0"/>
    <n v="90000"/>
    <n v="1"/>
    <n v="0"/>
    <n v="205"/>
    <n v="0"/>
    <n v="350"/>
    <x v="1"/>
    <e v="#N/A"/>
    <x v="6"/>
    <x v="0"/>
  </r>
  <r>
    <d v="2017-06-23T00:00:00"/>
    <n v="106549"/>
    <m/>
    <n v="1755515"/>
    <n v="4235"/>
    <s v="CDW GOVERNMENT, INC"/>
    <s v="Google Management License"/>
    <n v="1"/>
    <n v="1310"/>
    <m/>
    <n v="640"/>
    <n v="0"/>
    <n v="10000"/>
    <n v="1"/>
    <n v="0"/>
    <n v="205"/>
    <n v="0"/>
    <n v="625"/>
    <x v="1"/>
    <e v="#N/A"/>
    <x v="6"/>
    <x v="0"/>
  </r>
  <r>
    <d v="2017-06-23T00:00:00"/>
    <n v="106551"/>
    <m/>
    <n v="1755502"/>
    <n v="305"/>
    <s v="APPLE COMPUTER INC."/>
    <s v="MacBook Pro 13-Inch: 2.7GHz"/>
    <n v="1"/>
    <n v="1210"/>
    <m/>
    <n v="640"/>
    <n v="0"/>
    <n v="0"/>
    <n v="3"/>
    <n v="0"/>
    <n v="0"/>
    <n v="0"/>
    <n v="366.34"/>
    <x v="1"/>
    <e v="#N/A"/>
    <x v="3"/>
    <x v="0"/>
  </r>
  <r>
    <d v="2017-06-23T00:00:00"/>
    <n v="106551"/>
    <m/>
    <n v="1755502"/>
    <n v="305"/>
    <s v="APPLE COMPUTER INC."/>
    <s v="-MacBook Pro 13-Inch: 2.7GHz"/>
    <n v="1"/>
    <n v="1210"/>
    <m/>
    <n v="640"/>
    <n v="0"/>
    <n v="0"/>
    <n v="4"/>
    <n v="0"/>
    <n v="0"/>
    <n v="0"/>
    <n v="366.33"/>
    <x v="1"/>
    <e v="#N/A"/>
    <x v="3"/>
    <x v="0"/>
  </r>
  <r>
    <d v="2017-06-23T00:00:00"/>
    <n v="106551"/>
    <m/>
    <n v="1755502"/>
    <n v="305"/>
    <s v="APPLE COMPUTER INC."/>
    <s v="-MacBook Pro 13-Inch: 2.7GHz"/>
    <n v="1"/>
    <n v="1210"/>
    <m/>
    <n v="640"/>
    <n v="0"/>
    <n v="0"/>
    <n v="8"/>
    <n v="0"/>
    <n v="0"/>
    <n v="0"/>
    <n v="366.33"/>
    <x v="1"/>
    <e v="#N/A"/>
    <x v="3"/>
    <x v="0"/>
  </r>
  <r>
    <d v="2017-06-29T00:00:00"/>
    <n v="106579"/>
    <m/>
    <n v="1755497"/>
    <n v="4620"/>
    <s v="DURO-LAST ROOFING INC"/>
    <s v="RE-ROOFING PROJECT FOR THE"/>
    <n v="1"/>
    <n v="2720"/>
    <m/>
    <n v="640"/>
    <n v="0"/>
    <n v="0"/>
    <n v="66"/>
    <n v="0"/>
    <n v="900"/>
    <n v="0"/>
    <n v="104800"/>
    <x v="1"/>
    <e v="#N/A"/>
    <x v="5"/>
    <x v="0"/>
  </r>
  <r>
    <d v="2017-06-29T00:00:00"/>
    <n v="106579"/>
    <m/>
    <n v="1755497"/>
    <n v="4620"/>
    <s v="DURO-LAST ROOFING INC"/>
    <s v="APPROVED @ 5/17/2017 BOARD"/>
    <n v="1"/>
    <n v="2720"/>
    <m/>
    <n v="640"/>
    <n v="0"/>
    <n v="0"/>
    <n v="66"/>
    <n v="0"/>
    <n v="900"/>
    <n v="0"/>
    <n v="0"/>
    <x v="1"/>
    <e v="#N/A"/>
    <x v="5"/>
    <x v="0"/>
  </r>
  <r>
    <d v="2017-07-21T00:00:00"/>
    <n v="106650"/>
    <m/>
    <n v="1810011"/>
    <n v="4235"/>
    <s v="CDW GOVERNMENT, INC"/>
    <s v="ACER CHROMEBOOKS 11.6 IN 4GB"/>
    <n v="1"/>
    <n v="1120"/>
    <m/>
    <n v="640"/>
    <n v="0"/>
    <n v="0"/>
    <n v="10"/>
    <n v="0"/>
    <n v="0"/>
    <n v="0"/>
    <n v="29575"/>
    <x v="2"/>
    <e v="#N/A"/>
    <x v="0"/>
    <x v="0"/>
  </r>
  <r>
    <d v="2017-07-21T00:00:00"/>
    <n v="106653"/>
    <m/>
    <n v="1855238"/>
    <n v="1120"/>
    <s v="ITSAVVY LLC"/>
    <s v="Google Management License"/>
    <n v="1"/>
    <n v="1110"/>
    <m/>
    <n v="640"/>
    <n v="0"/>
    <n v="0"/>
    <n v="3"/>
    <n v="0"/>
    <n v="205"/>
    <n v="0"/>
    <n v="1440"/>
    <x v="2"/>
    <e v="#N/A"/>
    <x v="0"/>
    <x v="0"/>
  </r>
  <r>
    <d v="2017-07-21T00:00:00"/>
    <n v="106653"/>
    <m/>
    <n v="1855238"/>
    <n v="1120"/>
    <s v="ITSAVVY LLC"/>
    <e v="#NAME?"/>
    <n v="1"/>
    <n v="1110"/>
    <m/>
    <n v="640"/>
    <n v="0"/>
    <n v="0"/>
    <n v="4"/>
    <n v="0"/>
    <n v="205"/>
    <n v="0"/>
    <n v="1440"/>
    <x v="2"/>
    <e v="#N/A"/>
    <x v="0"/>
    <x v="0"/>
  </r>
  <r>
    <d v="2017-07-21T00:00:00"/>
    <n v="106653"/>
    <m/>
    <n v="1855238"/>
    <n v="1120"/>
    <s v="ITSAVVY LLC"/>
    <e v="#NAME?"/>
    <n v="1"/>
    <n v="1110"/>
    <m/>
    <n v="640"/>
    <n v="0"/>
    <n v="0"/>
    <n v="8"/>
    <n v="0"/>
    <n v="205"/>
    <n v="0"/>
    <n v="1440"/>
    <x v="2"/>
    <e v="#N/A"/>
    <x v="0"/>
    <x v="0"/>
  </r>
  <r>
    <d v="2017-07-21T00:00:00"/>
    <n v="106653"/>
    <m/>
    <n v="1855238"/>
    <n v="1120"/>
    <s v="ITSAVVY LLC"/>
    <e v="#NAME?"/>
    <n v="1"/>
    <n v="1120"/>
    <m/>
    <n v="640"/>
    <n v="0"/>
    <n v="0"/>
    <n v="10"/>
    <n v="0"/>
    <n v="205"/>
    <n v="0"/>
    <n v="1440"/>
    <x v="2"/>
    <e v="#N/A"/>
    <x v="0"/>
    <x v="0"/>
  </r>
  <r>
    <d v="2017-07-21T00:00:00"/>
    <n v="106653"/>
    <m/>
    <n v="1855238"/>
    <n v="1120"/>
    <s v="ITSAVVY LLC"/>
    <e v="#NAME?"/>
    <n v="1"/>
    <n v="1120"/>
    <m/>
    <n v="640"/>
    <n v="0"/>
    <n v="0"/>
    <n v="11"/>
    <n v="0"/>
    <n v="205"/>
    <n v="0"/>
    <n v="1440"/>
    <x v="2"/>
    <e v="#N/A"/>
    <x v="0"/>
    <x v="0"/>
  </r>
  <r>
    <d v="2017-07-21T00:00:00"/>
    <n v="106653"/>
    <m/>
    <n v="1855238"/>
    <n v="1120"/>
    <s v="ITSAVVY LLC"/>
    <e v="#NAME?"/>
    <n v="1"/>
    <n v="1130"/>
    <m/>
    <n v="640"/>
    <n v="0"/>
    <n v="0"/>
    <n v="1"/>
    <n v="0"/>
    <n v="205"/>
    <n v="0"/>
    <n v="1440"/>
    <x v="2"/>
    <e v="#N/A"/>
    <x v="0"/>
    <x v="0"/>
  </r>
  <r>
    <d v="2017-07-21T00:00:00"/>
    <n v="106653"/>
    <m/>
    <n v="1855238"/>
    <n v="1120"/>
    <s v="ITSAVVY LLC"/>
    <e v="#NAME?"/>
    <n v="1"/>
    <n v="1130"/>
    <m/>
    <n v="640"/>
    <n v="0"/>
    <n v="0"/>
    <n v="2"/>
    <n v="0"/>
    <n v="205"/>
    <n v="0"/>
    <n v="1440"/>
    <x v="2"/>
    <e v="#N/A"/>
    <x v="0"/>
    <x v="0"/>
  </r>
  <r>
    <d v="2017-07-21T00:00:00"/>
    <n v="106653"/>
    <m/>
    <n v="1855238"/>
    <n v="1120"/>
    <s v="ITSAVVY LLC"/>
    <e v="#NAME?"/>
    <n v="1"/>
    <n v="2720"/>
    <m/>
    <n v="640"/>
    <n v="0"/>
    <n v="0"/>
    <n v="4"/>
    <n v="0"/>
    <n v="900"/>
    <n v="0"/>
    <n v="1440"/>
    <x v="2"/>
    <e v="#N/A"/>
    <x v="5"/>
    <x v="0"/>
  </r>
  <r>
    <d v="2017-07-21T00:00:00"/>
    <n v="106653"/>
    <m/>
    <n v="1855238"/>
    <n v="1120"/>
    <s v="ITSAVVY LLC"/>
    <e v="#NAME?"/>
    <n v="1"/>
    <n v="2720"/>
    <m/>
    <n v="640"/>
    <n v="0"/>
    <n v="0"/>
    <n v="11"/>
    <n v="0"/>
    <n v="900"/>
    <n v="0"/>
    <n v="1440"/>
    <x v="2"/>
    <e v="#N/A"/>
    <x v="5"/>
    <x v="0"/>
  </r>
  <r>
    <d v="2017-07-26T00:00:00"/>
    <n v="106678"/>
    <m/>
    <n v="1855249"/>
    <n v="2658"/>
    <s v="COMPUTER NETWORK ACCESS,INC."/>
    <s v="ORDERING (2)"/>
    <n v="1"/>
    <n v="1130"/>
    <m/>
    <n v="640"/>
    <n v="0"/>
    <n v="31700"/>
    <n v="1"/>
    <n v="0"/>
    <n v="205"/>
    <n v="0"/>
    <n v="22.72"/>
    <x v="2"/>
    <e v="#N/A"/>
    <x v="0"/>
    <x v="0"/>
  </r>
  <r>
    <d v="2017-07-26T00:00:00"/>
    <n v="106678"/>
    <m/>
    <n v="1855249"/>
    <n v="2658"/>
    <s v="COMPUTER NETWORK ACCESS,INC."/>
    <s v="-ORDERING (2)"/>
    <n v="1"/>
    <n v="1130"/>
    <m/>
    <n v="640"/>
    <n v="0"/>
    <n v="31700"/>
    <n v="2"/>
    <n v="0"/>
    <n v="205"/>
    <n v="0"/>
    <n v="22.72"/>
    <x v="2"/>
    <e v="#N/A"/>
    <x v="0"/>
    <x v="0"/>
  </r>
  <r>
    <d v="2017-07-26T00:00:00"/>
    <n v="106680"/>
    <m/>
    <n v="1855250"/>
    <n v="4235"/>
    <s v="CDW GOVERNMENT, INC"/>
    <s v="Epson PowerLite 98H 3000"/>
    <n v="1"/>
    <n v="1110"/>
    <m/>
    <n v="640"/>
    <n v="0"/>
    <n v="31700"/>
    <n v="3"/>
    <n v="0"/>
    <n v="205"/>
    <n v="0"/>
    <n v="616"/>
    <x v="2"/>
    <e v="#N/A"/>
    <x v="0"/>
    <x v="0"/>
  </r>
  <r>
    <d v="2017-07-26T00:00:00"/>
    <n v="106680"/>
    <m/>
    <n v="1855250"/>
    <n v="4235"/>
    <s v="CDW GOVERNMENT, INC"/>
    <s v="-Epson PowerLite 98H 3000"/>
    <n v="1"/>
    <n v="1110"/>
    <m/>
    <n v="640"/>
    <n v="0"/>
    <n v="31700"/>
    <n v="4"/>
    <n v="0"/>
    <n v="205"/>
    <n v="0"/>
    <n v="616"/>
    <x v="2"/>
    <e v="#N/A"/>
    <x v="0"/>
    <x v="0"/>
  </r>
  <r>
    <d v="2017-07-26T00:00:00"/>
    <n v="106680"/>
    <m/>
    <n v="1855250"/>
    <n v="4235"/>
    <s v="CDW GOVERNMENT, INC"/>
    <s v="-Epson PowerLite 98H 3000"/>
    <n v="1"/>
    <n v="1110"/>
    <m/>
    <n v="640"/>
    <n v="0"/>
    <n v="31700"/>
    <n v="8"/>
    <n v="0"/>
    <n v="205"/>
    <n v="0"/>
    <n v="616"/>
    <x v="2"/>
    <e v="#N/A"/>
    <x v="0"/>
    <x v="0"/>
  </r>
  <r>
    <d v="2017-07-26T00:00:00"/>
    <n v="106680"/>
    <m/>
    <n v="1855250"/>
    <n v="4235"/>
    <s v="CDW GOVERNMENT, INC"/>
    <s v="-Epson PowerLite 98H 3000"/>
    <n v="1"/>
    <n v="1120"/>
    <m/>
    <n v="640"/>
    <n v="0"/>
    <n v="31700"/>
    <n v="10"/>
    <n v="0"/>
    <n v="205"/>
    <n v="0"/>
    <n v="616"/>
    <x v="2"/>
    <e v="#N/A"/>
    <x v="0"/>
    <x v="0"/>
  </r>
  <r>
    <d v="2017-07-26T00:00:00"/>
    <n v="106680"/>
    <m/>
    <n v="1855250"/>
    <n v="4235"/>
    <s v="CDW GOVERNMENT, INC"/>
    <s v="-Epson PowerLite 98H 3000"/>
    <n v="1"/>
    <n v="1120"/>
    <m/>
    <n v="640"/>
    <n v="0"/>
    <n v="31700"/>
    <n v="11"/>
    <n v="0"/>
    <n v="205"/>
    <n v="0"/>
    <n v="616"/>
    <x v="2"/>
    <e v="#N/A"/>
    <x v="0"/>
    <x v="0"/>
  </r>
  <r>
    <d v="2017-07-26T00:00:00"/>
    <n v="106680"/>
    <m/>
    <n v="1855250"/>
    <n v="4235"/>
    <s v="CDW GOVERNMENT, INC"/>
    <s v="-Epson PowerLite 98H 3000"/>
    <n v="1"/>
    <n v="1130"/>
    <m/>
    <n v="640"/>
    <n v="0"/>
    <n v="31700"/>
    <n v="1"/>
    <n v="0"/>
    <n v="205"/>
    <n v="0"/>
    <n v="616"/>
    <x v="2"/>
    <e v="#N/A"/>
    <x v="0"/>
    <x v="0"/>
  </r>
  <r>
    <d v="2017-07-26T00:00:00"/>
    <n v="106680"/>
    <m/>
    <n v="1855250"/>
    <n v="4235"/>
    <s v="CDW GOVERNMENT, INC"/>
    <s v="-Epson PowerLite 98H 3000"/>
    <n v="1"/>
    <n v="1130"/>
    <m/>
    <n v="640"/>
    <n v="0"/>
    <n v="31700"/>
    <n v="2"/>
    <n v="0"/>
    <n v="205"/>
    <n v="0"/>
    <n v="616"/>
    <x v="2"/>
    <e v="#N/A"/>
    <x v="0"/>
    <x v="0"/>
  </r>
  <r>
    <d v="2017-07-26T00:00:00"/>
    <n v="106680"/>
    <m/>
    <n v="1855250"/>
    <n v="4235"/>
    <s v="CDW GOVERNMENT, INC"/>
    <s v="Epson DC-21 Document Camera -"/>
    <n v="1"/>
    <n v="1110"/>
    <m/>
    <n v="640"/>
    <n v="0"/>
    <n v="31700"/>
    <n v="3"/>
    <n v="0"/>
    <n v="205"/>
    <n v="0"/>
    <n v="547.42999999999995"/>
    <x v="2"/>
    <e v="#N/A"/>
    <x v="0"/>
    <x v="0"/>
  </r>
  <r>
    <d v="2017-07-26T00:00:00"/>
    <n v="106680"/>
    <m/>
    <n v="1855250"/>
    <n v="4235"/>
    <s v="CDW GOVERNMENT, INC"/>
    <s v="-Epson DC-21 Document Camera -"/>
    <n v="1"/>
    <n v="1110"/>
    <m/>
    <n v="640"/>
    <n v="0"/>
    <n v="31700"/>
    <n v="4"/>
    <n v="0"/>
    <n v="205"/>
    <n v="0"/>
    <n v="547.42999999999995"/>
    <x v="2"/>
    <e v="#N/A"/>
    <x v="0"/>
    <x v="0"/>
  </r>
  <r>
    <d v="2017-07-26T00:00:00"/>
    <n v="106680"/>
    <m/>
    <n v="1855250"/>
    <n v="4235"/>
    <s v="CDW GOVERNMENT, INC"/>
    <s v="-Epson DC-21 Document Camera -"/>
    <n v="1"/>
    <n v="1110"/>
    <m/>
    <n v="640"/>
    <n v="0"/>
    <n v="31700"/>
    <n v="8"/>
    <n v="0"/>
    <n v="205"/>
    <n v="0"/>
    <n v="547.42999999999995"/>
    <x v="2"/>
    <e v="#N/A"/>
    <x v="0"/>
    <x v="0"/>
  </r>
  <r>
    <d v="2017-07-26T00:00:00"/>
    <n v="106680"/>
    <m/>
    <n v="1855250"/>
    <n v="4235"/>
    <s v="CDW GOVERNMENT, INC"/>
    <s v="-Epson DC-21 Document Camera -"/>
    <n v="1"/>
    <n v="1120"/>
    <m/>
    <n v="640"/>
    <n v="0"/>
    <n v="31700"/>
    <n v="10"/>
    <n v="0"/>
    <n v="205"/>
    <n v="0"/>
    <n v="547.42999999999995"/>
    <x v="2"/>
    <e v="#N/A"/>
    <x v="0"/>
    <x v="0"/>
  </r>
  <r>
    <d v="2017-07-26T00:00:00"/>
    <n v="106680"/>
    <m/>
    <n v="1855250"/>
    <n v="4235"/>
    <s v="CDW GOVERNMENT, INC"/>
    <s v="-Epson DC-21 Document Camera -"/>
    <n v="1"/>
    <n v="1120"/>
    <m/>
    <n v="640"/>
    <n v="0"/>
    <n v="31700"/>
    <n v="11"/>
    <n v="0"/>
    <n v="205"/>
    <n v="0"/>
    <n v="547.42999999999995"/>
    <x v="2"/>
    <e v="#N/A"/>
    <x v="0"/>
    <x v="0"/>
  </r>
  <r>
    <d v="2017-07-26T00:00:00"/>
    <n v="106680"/>
    <m/>
    <n v="1855250"/>
    <n v="4235"/>
    <s v="CDW GOVERNMENT, INC"/>
    <s v="-Epson DC-21 Document Camera -"/>
    <n v="1"/>
    <n v="1130"/>
    <m/>
    <n v="640"/>
    <n v="0"/>
    <n v="31700"/>
    <n v="1"/>
    <n v="0"/>
    <n v="205"/>
    <n v="0"/>
    <n v="547.42999999999995"/>
    <x v="2"/>
    <e v="#N/A"/>
    <x v="0"/>
    <x v="0"/>
  </r>
  <r>
    <d v="2017-07-26T00:00:00"/>
    <n v="106680"/>
    <m/>
    <n v="1855250"/>
    <n v="4235"/>
    <s v="CDW GOVERNMENT, INC"/>
    <s v="-Epson DC-21 Document Camera -"/>
    <n v="1"/>
    <n v="1130"/>
    <m/>
    <n v="640"/>
    <n v="0"/>
    <n v="31700"/>
    <n v="2"/>
    <n v="0"/>
    <n v="205"/>
    <n v="0"/>
    <n v="547.41999999999996"/>
    <x v="2"/>
    <e v="#N/A"/>
    <x v="0"/>
    <x v="0"/>
  </r>
  <r>
    <d v="2017-08-07T00:00:00"/>
    <n v="106744"/>
    <m/>
    <n v="1866023"/>
    <n v="13080"/>
    <s v="MADER ELECTRIC MOTOR AND"/>
    <s v="17-18 ANNUAL"/>
    <n v="1"/>
    <n v="2720"/>
    <m/>
    <n v="640"/>
    <n v="0"/>
    <n v="0"/>
    <n v="1"/>
    <n v="0"/>
    <n v="900"/>
    <n v="0"/>
    <n v="0"/>
    <x v="2"/>
    <e v="#N/A"/>
    <x v="5"/>
    <x v="0"/>
  </r>
  <r>
    <d v="2017-08-07T00:00:00"/>
    <n v="106744"/>
    <m/>
    <n v="1866023"/>
    <n v="13080"/>
    <s v="MADER ELECTRIC MOTOR AND"/>
    <s v="MAINT-SUPPLIES"/>
    <n v="1"/>
    <n v="2720"/>
    <m/>
    <n v="640"/>
    <n v="0"/>
    <n v="0"/>
    <n v="1"/>
    <n v="0"/>
    <n v="900"/>
    <n v="0"/>
    <n v="0"/>
    <x v="2"/>
    <e v="#N/A"/>
    <x v="5"/>
    <x v="0"/>
  </r>
  <r>
    <d v="2017-08-15T00:00:00"/>
    <n v="106779"/>
    <m/>
    <n v="189033"/>
    <n v="2002"/>
    <s v="BOBBY LAYMAN CHEVROLET"/>
    <s v="2017 TEN PASSENGER VAN"/>
    <n v="1"/>
    <n v="2850"/>
    <m/>
    <n v="650"/>
    <n v="0"/>
    <n v="0"/>
    <n v="90"/>
    <n v="0"/>
    <n v="0"/>
    <n v="0"/>
    <n v="28342.69"/>
    <x v="2"/>
    <e v="#N/A"/>
    <x v="4"/>
    <x v="3"/>
  </r>
  <r>
    <d v="2017-08-15T00:00:00"/>
    <n v="106779"/>
    <m/>
    <n v="189033"/>
    <n v="2002"/>
    <s v="BOBBY LAYMAN CHEVROLET"/>
    <s v="BACK UP CAMERA FOR THE VAN"/>
    <n v="1"/>
    <n v="2850"/>
    <m/>
    <n v="650"/>
    <n v="0"/>
    <n v="0"/>
    <n v="90"/>
    <n v="0"/>
    <n v="0"/>
    <n v="0"/>
    <n v="176"/>
    <x v="2"/>
    <e v="#N/A"/>
    <x v="4"/>
    <x v="3"/>
  </r>
  <r>
    <d v="2017-08-15T00:00:00"/>
    <n v="106779"/>
    <m/>
    <n v="189033"/>
    <n v="2002"/>
    <s v="BOBBY LAYMAN CHEVROLET"/>
    <s v="TITLE"/>
    <n v="1"/>
    <n v="2850"/>
    <m/>
    <n v="650"/>
    <n v="0"/>
    <n v="0"/>
    <n v="90"/>
    <n v="0"/>
    <n v="0"/>
    <n v="0"/>
    <n v="15"/>
    <x v="2"/>
    <e v="#N/A"/>
    <x v="4"/>
    <x v="3"/>
  </r>
  <r>
    <d v="2017-08-15T00:00:00"/>
    <n v="106779"/>
    <m/>
    <n v="189033"/>
    <n v="2002"/>
    <s v="BOBBY LAYMAN CHEVROLET"/>
    <s v="45 DAY TAG FOR THE VAN"/>
    <n v="1"/>
    <n v="2850"/>
    <m/>
    <n v="650"/>
    <n v="0"/>
    <n v="0"/>
    <n v="90"/>
    <n v="0"/>
    <n v="0"/>
    <n v="0"/>
    <n v="18.5"/>
    <x v="2"/>
    <e v="#N/A"/>
    <x v="4"/>
    <x v="3"/>
  </r>
  <r>
    <d v="2017-08-15T00:00:00"/>
    <n v="106779"/>
    <m/>
    <n v="189033"/>
    <n v="2002"/>
    <s v="BOBBY LAYMAN CHEVROLET"/>
    <s v="POWER HEATED MIRRORS"/>
    <n v="1"/>
    <n v="2850"/>
    <m/>
    <n v="650"/>
    <n v="0"/>
    <n v="0"/>
    <n v="90"/>
    <n v="0"/>
    <n v="0"/>
    <n v="0"/>
    <n v="102"/>
    <x v="2"/>
    <e v="#N/A"/>
    <x v="4"/>
    <x v="3"/>
  </r>
  <r>
    <d v="2017-08-15T00:00:00"/>
    <n v="106789"/>
    <m/>
    <n v="1866023"/>
    <n v="13080"/>
    <s v="MADER ELECTRIC MOTOR AND"/>
    <s v="RH"/>
    <n v="1"/>
    <n v="2720"/>
    <m/>
    <n v="640"/>
    <n v="0"/>
    <n v="0"/>
    <n v="8"/>
    <n v="0"/>
    <n v="900"/>
    <n v="0"/>
    <n v="373.17"/>
    <x v="2"/>
    <e v="#N/A"/>
    <x v="5"/>
    <x v="0"/>
  </r>
  <r>
    <d v="2017-08-22T00:00:00"/>
    <n v="106862"/>
    <m/>
    <n v="1855259"/>
    <n v="27011"/>
    <s v="ZONES INC."/>
    <s v="Case for Acer Chromebook"/>
    <n v="1"/>
    <n v="1130"/>
    <m/>
    <n v="640"/>
    <n v="0"/>
    <n v="31700"/>
    <n v="1"/>
    <n v="0"/>
    <n v="205"/>
    <n v="0"/>
    <n v="1152"/>
    <x v="2"/>
    <e v="#N/A"/>
    <x v="0"/>
    <x v="0"/>
  </r>
  <r>
    <d v="2017-08-22T00:00:00"/>
    <n v="106862"/>
    <m/>
    <n v="1855259"/>
    <n v="27011"/>
    <s v="ZONES INC."/>
    <e v="#NAME?"/>
    <n v="1"/>
    <n v="1130"/>
    <m/>
    <n v="640"/>
    <n v="0"/>
    <n v="31700"/>
    <n v="2"/>
    <n v="0"/>
    <n v="205"/>
    <n v="0"/>
    <n v="1170"/>
    <x v="2"/>
    <e v="#N/A"/>
    <x v="0"/>
    <x v="0"/>
  </r>
  <r>
    <d v="2017-08-22T00:00:00"/>
    <n v="106862"/>
    <m/>
    <n v="1855259"/>
    <n v="27011"/>
    <s v="ZONES INC."/>
    <e v="#NAME?"/>
    <n v="1"/>
    <n v="1120"/>
    <m/>
    <n v="640"/>
    <n v="0"/>
    <n v="31700"/>
    <n v="10"/>
    <n v="0"/>
    <n v="205"/>
    <n v="0"/>
    <n v="1170"/>
    <x v="2"/>
    <e v="#N/A"/>
    <x v="0"/>
    <x v="0"/>
  </r>
  <r>
    <d v="2017-08-22T00:00:00"/>
    <n v="106862"/>
    <m/>
    <n v="1855259"/>
    <n v="27011"/>
    <s v="ZONES INC."/>
    <e v="#NAME?"/>
    <n v="1"/>
    <n v="1120"/>
    <m/>
    <n v="640"/>
    <n v="0"/>
    <n v="31700"/>
    <n v="11"/>
    <n v="0"/>
    <n v="205"/>
    <n v="0"/>
    <n v="1134"/>
    <x v="2"/>
    <e v="#N/A"/>
    <x v="0"/>
    <x v="0"/>
  </r>
  <r>
    <d v="2017-08-22T00:00:00"/>
    <n v="106862"/>
    <m/>
    <n v="1855259"/>
    <n v="27011"/>
    <s v="ZONES INC."/>
    <e v="#NAME?"/>
    <n v="1"/>
    <n v="1110"/>
    <m/>
    <n v="640"/>
    <n v="0"/>
    <n v="31700"/>
    <n v="3"/>
    <n v="0"/>
    <n v="205"/>
    <n v="0"/>
    <n v="1170"/>
    <x v="2"/>
    <e v="#N/A"/>
    <x v="0"/>
    <x v="0"/>
  </r>
  <r>
    <d v="2017-08-22T00:00:00"/>
    <n v="106862"/>
    <m/>
    <n v="1855259"/>
    <n v="27011"/>
    <s v="ZONES INC."/>
    <e v="#NAME?"/>
    <n v="1"/>
    <n v="1110"/>
    <m/>
    <n v="640"/>
    <n v="0"/>
    <n v="31700"/>
    <n v="4"/>
    <n v="0"/>
    <n v="205"/>
    <n v="0"/>
    <n v="1152"/>
    <x v="2"/>
    <e v="#N/A"/>
    <x v="0"/>
    <x v="0"/>
  </r>
  <r>
    <d v="2017-08-22T00:00:00"/>
    <n v="106862"/>
    <m/>
    <n v="1855259"/>
    <n v="27011"/>
    <s v="ZONES INC."/>
    <e v="#NAME?"/>
    <n v="1"/>
    <n v="1110"/>
    <m/>
    <n v="640"/>
    <n v="0"/>
    <n v="31700"/>
    <n v="8"/>
    <n v="0"/>
    <n v="205"/>
    <n v="0"/>
    <n v="1152"/>
    <x v="2"/>
    <e v="#N/A"/>
    <x v="0"/>
    <x v="0"/>
  </r>
  <r>
    <d v="2017-08-29T00:00:00"/>
    <n v="106905"/>
    <m/>
    <n v="181113"/>
    <n v="1055"/>
    <s v="KURT A BYRUM"/>
    <s v="New Carpeting in Main Office"/>
    <n v="1"/>
    <n v="1120"/>
    <m/>
    <n v="640"/>
    <n v="0"/>
    <n v="0"/>
    <n v="11"/>
    <n v="0"/>
    <n v="0"/>
    <n v="0"/>
    <n v="900"/>
    <x v="2"/>
    <e v="#N/A"/>
    <x v="0"/>
    <x v="0"/>
  </r>
  <r>
    <d v="2017-08-29T00:00:00"/>
    <n v="106905"/>
    <m/>
    <n v="181113"/>
    <n v="1055"/>
    <s v="KURT A BYRUM"/>
    <s v="New Carpeting in Main Office"/>
    <n v="1"/>
    <n v="1110"/>
    <m/>
    <n v="640"/>
    <n v="0"/>
    <n v="0"/>
    <n v="4"/>
    <n v="0"/>
    <n v="0"/>
    <n v="0"/>
    <n v="2293.8000000000002"/>
    <x v="2"/>
    <e v="#N/A"/>
    <x v="0"/>
    <x v="0"/>
  </r>
  <r>
    <d v="2017-08-31T00:00:00"/>
    <n v="106924"/>
    <m/>
    <n v="1855271"/>
    <n v="305"/>
    <s v="APPLE COMPUTER INC."/>
    <s v="iPad Wi-Fi 128GB - Space Gray"/>
    <n v="1"/>
    <n v="1130"/>
    <m/>
    <n v="640"/>
    <n v="0"/>
    <n v="31700"/>
    <n v="2"/>
    <n v="0"/>
    <n v="205"/>
    <n v="0"/>
    <n v="399"/>
    <x v="2"/>
    <e v="#N/A"/>
    <x v="0"/>
    <x v="0"/>
  </r>
  <r>
    <d v="2017-09-07T00:00:00"/>
    <n v="106972"/>
    <m/>
    <n v="1890034"/>
    <n v="18281"/>
    <s v="RUSH TRUCK CENTER, DAYTON"/>
    <s v="OVERHAUL OF ENGINE ON BUS# 2"/>
    <n v="1"/>
    <n v="2840"/>
    <m/>
    <n v="640"/>
    <n v="0"/>
    <n v="0"/>
    <n v="90"/>
    <n v="0"/>
    <n v="0"/>
    <n v="0"/>
    <n v="5783.81"/>
    <x v="2"/>
    <e v="#N/A"/>
    <x v="4"/>
    <x v="0"/>
  </r>
  <r>
    <d v="2017-09-22T00:00:00"/>
    <m/>
    <n v="80793"/>
    <m/>
    <m/>
    <m/>
    <s v="PO# 1755494 JOHN SCHMID"/>
    <n v="1"/>
    <n v="1310"/>
    <m/>
    <n v="640"/>
    <n v="0"/>
    <n v="10000"/>
    <n v="1"/>
    <n v="0"/>
    <n v="205"/>
    <n v="0"/>
    <n v="-622.98"/>
    <x v="2"/>
    <e v="#N/A"/>
    <x v="6"/>
    <x v="0"/>
  </r>
  <r>
    <d v="2017-09-22T00:00:00"/>
    <m/>
    <n v="80793"/>
    <m/>
    <m/>
    <m/>
    <s v="PO# 1755494 JOHN SCHMID"/>
    <n v="1"/>
    <n v="1310"/>
    <m/>
    <n v="640"/>
    <n v="0"/>
    <n v="40000"/>
    <n v="1"/>
    <n v="0"/>
    <n v="205"/>
    <n v="0"/>
    <n v="-815.95"/>
    <x v="2"/>
    <e v="#N/A"/>
    <x v="6"/>
    <x v="0"/>
  </r>
  <r>
    <d v="2017-09-22T00:00:00"/>
    <m/>
    <n v="80793"/>
    <m/>
    <m/>
    <m/>
    <s v="PO# 1755494 JOHN SCHMID"/>
    <n v="1"/>
    <n v="1310"/>
    <m/>
    <n v="640"/>
    <n v="0"/>
    <n v="90000"/>
    <n v="1"/>
    <n v="0"/>
    <n v="205"/>
    <n v="0"/>
    <n v="-622.99"/>
    <x v="2"/>
    <e v="#N/A"/>
    <x v="6"/>
    <x v="0"/>
  </r>
  <r>
    <d v="2017-09-22T00:00:00"/>
    <m/>
    <n v="80793"/>
    <m/>
    <m/>
    <m/>
    <s v="PO# 1755494 JOHN SCHMID"/>
    <n v="1"/>
    <n v="1310"/>
    <m/>
    <n v="640"/>
    <n v="0"/>
    <n v="40000"/>
    <n v="2"/>
    <n v="0"/>
    <n v="205"/>
    <n v="0"/>
    <n v="-1053.07"/>
    <x v="2"/>
    <e v="#N/A"/>
    <x v="6"/>
    <x v="0"/>
  </r>
  <r>
    <d v="2017-09-22T00:00:00"/>
    <m/>
    <n v="80793"/>
    <m/>
    <m/>
    <m/>
    <s v="PO# 1755494 JOHN SCHMID"/>
    <n v="1"/>
    <n v="1310"/>
    <m/>
    <n v="640"/>
    <n v="0"/>
    <n v="90000"/>
    <n v="2"/>
    <n v="0"/>
    <n v="205"/>
    <n v="0"/>
    <n v="-1246.01"/>
    <x v="2"/>
    <e v="#N/A"/>
    <x v="6"/>
    <x v="0"/>
  </r>
  <r>
    <d v="2017-09-26T00:00:00"/>
    <n v="107159"/>
    <m/>
    <n v="181121"/>
    <n v="4235"/>
    <s v="CDW GOVERNMENT, INC"/>
    <s v="Google Mgmt license **see"/>
    <n v="1"/>
    <n v="1110"/>
    <m/>
    <n v="640"/>
    <n v="0"/>
    <n v="0"/>
    <n v="4"/>
    <n v="0"/>
    <n v="0"/>
    <n v="0"/>
    <n v="875"/>
    <x v="2"/>
    <e v="#N/A"/>
    <x v="0"/>
    <x v="0"/>
  </r>
  <r>
    <d v="2017-09-26T00:00:00"/>
    <n v="107161"/>
    <m/>
    <n v="180441"/>
    <n v="6517"/>
    <s v="FRIENDS OFFICE"/>
    <s v="tennsco 7224 standard storage"/>
    <n v="1"/>
    <n v="1110"/>
    <m/>
    <n v="640"/>
    <n v="0"/>
    <n v="0"/>
    <n v="4"/>
    <n v="0"/>
    <n v="0"/>
    <n v="0"/>
    <n v="389.03"/>
    <x v="2"/>
    <e v="#N/A"/>
    <x v="0"/>
    <x v="0"/>
  </r>
  <r>
    <d v="2017-09-26T00:00:00"/>
    <n v="107161"/>
    <m/>
    <n v="180441"/>
    <n v="6517"/>
    <s v="FRIENDS OFFICE"/>
    <s v="tennsco 7224 standard storage"/>
    <n v="1"/>
    <n v="1110"/>
    <m/>
    <n v="640"/>
    <n v="0"/>
    <n v="0"/>
    <n v="4"/>
    <n v="0"/>
    <n v="0"/>
    <n v="0"/>
    <n v="389.03"/>
    <x v="2"/>
    <e v="#N/A"/>
    <x v="0"/>
    <x v="0"/>
  </r>
  <r>
    <d v="2017-09-29T00:00:00"/>
    <n v="107214"/>
    <m/>
    <n v="1855345"/>
    <n v="2750"/>
    <s v="COPP SYSTEMS INTEGRATOR LLC"/>
    <s v="Redo zones for incomm system"/>
    <n v="1"/>
    <n v="1130"/>
    <m/>
    <n v="640"/>
    <n v="0"/>
    <n v="31700"/>
    <n v="1"/>
    <n v="0"/>
    <n v="205"/>
    <n v="0"/>
    <n v="387"/>
    <x v="2"/>
    <e v="#N/A"/>
    <x v="0"/>
    <x v="0"/>
  </r>
  <r>
    <d v="2017-10-10T00:00:00"/>
    <n v="107262"/>
    <m/>
    <n v="181121"/>
    <n v="4235"/>
    <s v="CDW GOVERNMENT, INC"/>
    <s v="CB **see attached"/>
    <n v="1"/>
    <n v="1110"/>
    <m/>
    <n v="640"/>
    <n v="0"/>
    <n v="0"/>
    <n v="4"/>
    <n v="0"/>
    <n v="0"/>
    <n v="0"/>
    <n v="6755"/>
    <x v="2"/>
    <e v="#N/A"/>
    <x v="0"/>
    <x v="0"/>
  </r>
  <r>
    <d v="2017-10-10T00:00:00"/>
    <n v="107262"/>
    <m/>
    <n v="181121"/>
    <n v="4235"/>
    <s v="CDW GOVERNMENT, INC"/>
    <s v="Shipping"/>
    <n v="1"/>
    <n v="1110"/>
    <m/>
    <n v="640"/>
    <n v="0"/>
    <n v="0"/>
    <n v="4"/>
    <n v="0"/>
    <n v="0"/>
    <n v="0"/>
    <n v="62.26"/>
    <x v="2"/>
    <e v="#N/A"/>
    <x v="0"/>
    <x v="0"/>
  </r>
  <r>
    <d v="2017-10-20T00:00:00"/>
    <n v="107401"/>
    <m/>
    <n v="180841"/>
    <n v="7387"/>
    <s v="GROTH MUSIC"/>
    <s v="27S272W GROTH MUSIC (PRIMARY"/>
    <n v="1"/>
    <n v="1110"/>
    <m/>
    <n v="640"/>
    <n v="0"/>
    <n v="120000"/>
    <n v="8"/>
    <n v="0"/>
    <n v="0"/>
    <n v="0"/>
    <n v="2278.59"/>
    <x v="2"/>
    <e v="#N/A"/>
    <x v="0"/>
    <x v="0"/>
  </r>
  <r>
    <d v="2017-11-07T00:00:00"/>
    <n v="107538"/>
    <m/>
    <n v="1855237"/>
    <n v="4235"/>
    <s v="CDW GOVERNMENT, INC"/>
    <s v="Acer C710 Chromebook"/>
    <n v="1"/>
    <n v="1110"/>
    <m/>
    <n v="640"/>
    <n v="0"/>
    <n v="0"/>
    <n v="3"/>
    <n v="0"/>
    <n v="205"/>
    <n v="0"/>
    <n v="7560"/>
    <x v="2"/>
    <e v="#N/A"/>
    <x v="0"/>
    <x v="0"/>
  </r>
  <r>
    <d v="2017-11-07T00:00:00"/>
    <n v="107538"/>
    <m/>
    <n v="1855237"/>
    <n v="4235"/>
    <s v="CDW GOVERNMENT, INC"/>
    <e v="#NAME?"/>
    <n v="1"/>
    <n v="1110"/>
    <m/>
    <n v="640"/>
    <n v="0"/>
    <n v="0"/>
    <n v="4"/>
    <n v="0"/>
    <n v="205"/>
    <n v="0"/>
    <n v="7560"/>
    <x v="2"/>
    <e v="#N/A"/>
    <x v="0"/>
    <x v="0"/>
  </r>
  <r>
    <d v="2017-11-07T00:00:00"/>
    <n v="107538"/>
    <m/>
    <n v="1855237"/>
    <n v="4235"/>
    <s v="CDW GOVERNMENT, INC"/>
    <e v="#NAME?"/>
    <n v="1"/>
    <n v="1110"/>
    <m/>
    <n v="640"/>
    <n v="0"/>
    <n v="0"/>
    <n v="8"/>
    <n v="0"/>
    <n v="205"/>
    <n v="0"/>
    <n v="7560"/>
    <x v="2"/>
    <e v="#N/A"/>
    <x v="0"/>
    <x v="0"/>
  </r>
  <r>
    <d v="2017-11-07T00:00:00"/>
    <n v="107538"/>
    <m/>
    <n v="1855237"/>
    <n v="4235"/>
    <s v="CDW GOVERNMENT, INC"/>
    <e v="#NAME?"/>
    <n v="1"/>
    <n v="1120"/>
    <m/>
    <n v="640"/>
    <n v="0"/>
    <n v="0"/>
    <n v="10"/>
    <n v="0"/>
    <n v="205"/>
    <n v="0"/>
    <n v="7560"/>
    <x v="2"/>
    <e v="#N/A"/>
    <x v="0"/>
    <x v="0"/>
  </r>
  <r>
    <d v="2017-11-07T00:00:00"/>
    <n v="107538"/>
    <m/>
    <n v="1855237"/>
    <n v="4235"/>
    <s v="CDW GOVERNMENT, INC"/>
    <e v="#NAME?"/>
    <n v="1"/>
    <n v="1120"/>
    <m/>
    <n v="640"/>
    <n v="0"/>
    <n v="0"/>
    <n v="11"/>
    <n v="0"/>
    <n v="205"/>
    <n v="0"/>
    <n v="7560"/>
    <x v="2"/>
    <e v="#N/A"/>
    <x v="0"/>
    <x v="0"/>
  </r>
  <r>
    <d v="2017-11-07T00:00:00"/>
    <n v="107538"/>
    <m/>
    <n v="1855237"/>
    <n v="4235"/>
    <s v="CDW GOVERNMENT, INC"/>
    <e v="#NAME?"/>
    <n v="1"/>
    <n v="1130"/>
    <m/>
    <n v="640"/>
    <n v="0"/>
    <n v="0"/>
    <n v="1"/>
    <n v="0"/>
    <n v="205"/>
    <n v="0"/>
    <n v="7560"/>
    <x v="2"/>
    <e v="#N/A"/>
    <x v="0"/>
    <x v="0"/>
  </r>
  <r>
    <d v="2017-11-07T00:00:00"/>
    <n v="107538"/>
    <m/>
    <n v="1855237"/>
    <n v="4235"/>
    <s v="CDW GOVERNMENT, INC"/>
    <e v="#NAME?"/>
    <n v="1"/>
    <n v="1130"/>
    <m/>
    <n v="640"/>
    <n v="0"/>
    <n v="0"/>
    <n v="2"/>
    <n v="0"/>
    <n v="205"/>
    <n v="0"/>
    <n v="7560"/>
    <x v="2"/>
    <e v="#N/A"/>
    <x v="0"/>
    <x v="0"/>
  </r>
  <r>
    <d v="2017-11-07T00:00:00"/>
    <n v="107538"/>
    <m/>
    <n v="1855237"/>
    <n v="4235"/>
    <s v="CDW GOVERNMENT, INC"/>
    <e v="#NAME?"/>
    <n v="1"/>
    <n v="2720"/>
    <m/>
    <n v="640"/>
    <n v="0"/>
    <n v="0"/>
    <n v="4"/>
    <n v="0"/>
    <n v="900"/>
    <n v="0"/>
    <n v="16599"/>
    <x v="2"/>
    <e v="#N/A"/>
    <x v="5"/>
    <x v="0"/>
  </r>
  <r>
    <d v="2017-11-07T00:00:00"/>
    <n v="107538"/>
    <m/>
    <n v="1855237"/>
    <n v="4235"/>
    <s v="CDW GOVERNMENT, INC"/>
    <e v="#NAME?"/>
    <n v="1"/>
    <n v="2720"/>
    <m/>
    <n v="640"/>
    <n v="0"/>
    <n v="0"/>
    <n v="11"/>
    <n v="0"/>
    <n v="900"/>
    <n v="0"/>
    <n v="16598"/>
    <x v="2"/>
    <e v="#N/A"/>
    <x v="5"/>
    <x v="0"/>
  </r>
  <r>
    <d v="2017-11-20T00:00:00"/>
    <n v="107702"/>
    <m/>
    <n v="1855417"/>
    <n v="53"/>
    <s v="ACP DIRECT"/>
    <s v="30 Tablet Charging Cart"/>
    <n v="1"/>
    <n v="1110"/>
    <m/>
    <n v="640"/>
    <n v="0"/>
    <n v="0"/>
    <n v="8"/>
    <n v="0"/>
    <n v="205"/>
    <n v="0"/>
    <n v="998"/>
    <x v="2"/>
    <e v="#N/A"/>
    <x v="0"/>
    <x v="0"/>
  </r>
  <r>
    <d v="2017-11-20T00:00:00"/>
    <n v="107702"/>
    <m/>
    <n v="1855417"/>
    <n v="53"/>
    <s v="ACP DIRECT"/>
    <s v="Shipping"/>
    <n v="1"/>
    <n v="1110"/>
    <m/>
    <n v="640"/>
    <n v="0"/>
    <n v="0"/>
    <n v="8"/>
    <n v="0"/>
    <n v="205"/>
    <n v="0"/>
    <n v="180"/>
    <x v="2"/>
    <e v="#N/A"/>
    <x v="0"/>
    <x v="0"/>
  </r>
  <r>
    <d v="2017-11-20T00:00:00"/>
    <n v="107702"/>
    <m/>
    <n v="1855417"/>
    <n v="53"/>
    <s v="ACP DIRECT"/>
    <s v="BILL RH PTO"/>
    <n v="1"/>
    <n v="1130"/>
    <m/>
    <n v="640"/>
    <n v="0"/>
    <n v="31700"/>
    <n v="1"/>
    <n v="0"/>
    <n v="205"/>
    <n v="0"/>
    <n v="0"/>
    <x v="2"/>
    <e v="#N/A"/>
    <x v="0"/>
    <x v="0"/>
  </r>
  <r>
    <d v="2017-11-20T00:00:00"/>
    <n v="107703"/>
    <m/>
    <n v="1855418"/>
    <n v="4235"/>
    <s v="CDW GOVERNMENT, INC"/>
    <s v="Acer Chromebook 11 N7 C731"/>
    <n v="1"/>
    <n v="1110"/>
    <m/>
    <n v="640"/>
    <n v="0"/>
    <n v="0"/>
    <n v="8"/>
    <n v="0"/>
    <n v="205"/>
    <n v="0"/>
    <n v="7527"/>
    <x v="2"/>
    <e v="#N/A"/>
    <x v="0"/>
    <x v="0"/>
  </r>
  <r>
    <d v="2017-11-27T00:00:00"/>
    <n v="107725"/>
    <m/>
    <n v="1855418"/>
    <n v="4235"/>
    <s v="CDW GOVERNMENT, INC"/>
    <s v="Google Chrome Management"/>
    <n v="1"/>
    <n v="1110"/>
    <m/>
    <n v="640"/>
    <n v="0"/>
    <n v="0"/>
    <n v="8"/>
    <n v="0"/>
    <n v="205"/>
    <n v="0"/>
    <n v="975"/>
    <x v="2"/>
    <e v="#N/A"/>
    <x v="0"/>
    <x v="0"/>
  </r>
  <r>
    <d v="2017-11-27T00:00:00"/>
    <n v="107725"/>
    <m/>
    <n v="1855418"/>
    <n v="4235"/>
    <s v="CDW GOVERNMENT, INC"/>
    <s v="BILL RH PTO"/>
    <n v="1"/>
    <n v="1110"/>
    <m/>
    <n v="640"/>
    <n v="0"/>
    <n v="0"/>
    <n v="8"/>
    <n v="0"/>
    <n v="205"/>
    <n v="0"/>
    <n v="0"/>
    <x v="2"/>
    <e v="#N/A"/>
    <x v="0"/>
    <x v="0"/>
  </r>
  <r>
    <d v="2017-11-27T00:00:00"/>
    <n v="107726"/>
    <m/>
    <n v="181133"/>
    <n v="5157"/>
    <s v="ELECTRONIC SECURITY SYS, INC."/>
    <s v="Equipment for Security Doors"/>
    <n v="1"/>
    <n v="1120"/>
    <m/>
    <n v="640"/>
    <n v="0"/>
    <n v="0"/>
    <n v="11"/>
    <n v="0"/>
    <n v="0"/>
    <n v="0"/>
    <n v="347.5"/>
    <x v="2"/>
    <e v="#N/A"/>
    <x v="0"/>
    <x v="0"/>
  </r>
  <r>
    <d v="2017-11-27T00:00:00"/>
    <n v="107726"/>
    <m/>
    <n v="181133"/>
    <n v="5157"/>
    <s v="ELECTRONIC SECURITY SYS, INC."/>
    <s v="Equipment for Security Doors"/>
    <n v="1"/>
    <n v="1110"/>
    <m/>
    <n v="640"/>
    <n v="0"/>
    <n v="0"/>
    <n v="4"/>
    <n v="0"/>
    <n v="0"/>
    <n v="0"/>
    <n v="347.5"/>
    <x v="2"/>
    <e v="#N/A"/>
    <x v="0"/>
    <x v="0"/>
  </r>
  <r>
    <d v="2017-12-07T00:00:00"/>
    <n v="107837"/>
    <m/>
    <n v="180863"/>
    <n v="6517"/>
    <s v="FRIENDS OFFICE"/>
    <s v="See attached"/>
    <n v="1"/>
    <n v="1110"/>
    <m/>
    <n v="640"/>
    <n v="0"/>
    <n v="0"/>
    <n v="8"/>
    <n v="0"/>
    <n v="0"/>
    <n v="0"/>
    <n v="578.88"/>
    <x v="2"/>
    <e v="#N/A"/>
    <x v="0"/>
    <x v="0"/>
  </r>
  <r>
    <d v="2017-12-07T00:00:00"/>
    <n v="107837"/>
    <m/>
    <n v="180863"/>
    <n v="6517"/>
    <s v="FRIENDS OFFICE"/>
    <s v="THIS NEEDS TO BE ADDED TO"/>
    <n v="1"/>
    <n v="1110"/>
    <m/>
    <n v="640"/>
    <n v="0"/>
    <n v="0"/>
    <n v="8"/>
    <n v="0"/>
    <n v="0"/>
    <n v="0"/>
    <n v="0"/>
    <x v="2"/>
    <e v="#N/A"/>
    <x v="0"/>
    <x v="0"/>
  </r>
  <r>
    <d v="2017-12-08T00:00:00"/>
    <m/>
    <n v="81528"/>
    <m/>
    <m/>
    <m/>
    <s v="CHROMEBOOKS"/>
    <n v="1"/>
    <n v="1110"/>
    <m/>
    <n v="640"/>
    <n v="0"/>
    <n v="0"/>
    <n v="8"/>
    <n v="0"/>
    <n v="0"/>
    <n v="0"/>
    <n v="-8705"/>
    <x v="2"/>
    <e v="#N/A"/>
    <x v="0"/>
    <x v="0"/>
  </r>
  <r>
    <d v="2017-12-12T00:00:00"/>
    <m/>
    <n v="81524"/>
    <m/>
    <m/>
    <m/>
    <s v="DAYTON ENSEMBLE"/>
    <n v="1"/>
    <n v="1110"/>
    <m/>
    <n v="640"/>
    <n v="0"/>
    <n v="0"/>
    <n v="8"/>
    <n v="0"/>
    <n v="0"/>
    <n v="0"/>
    <n v="-370"/>
    <x v="2"/>
    <e v="#N/A"/>
    <x v="0"/>
    <x v="0"/>
  </r>
  <r>
    <d v="2017-12-13T00:00:00"/>
    <m/>
    <n v="981524"/>
    <m/>
    <m/>
    <m/>
    <s v="DAYTON ENSEMBLE"/>
    <n v="1"/>
    <n v="1110"/>
    <m/>
    <n v="640"/>
    <n v="0"/>
    <n v="0"/>
    <n v="8"/>
    <n v="0"/>
    <n v="0"/>
    <n v="0"/>
    <n v="370"/>
    <x v="2"/>
    <e v="#N/A"/>
    <x v="0"/>
    <x v="0"/>
  </r>
  <r>
    <d v="2017-12-13T00:00:00"/>
    <m/>
    <n v="981528"/>
    <m/>
    <m/>
    <m/>
    <s v="CHROMEBOOKS"/>
    <n v="1"/>
    <n v="1110"/>
    <m/>
    <n v="640"/>
    <n v="0"/>
    <n v="0"/>
    <n v="8"/>
    <n v="0"/>
    <n v="0"/>
    <n v="0"/>
    <n v="8705"/>
    <x v="2"/>
    <e v="#N/A"/>
    <x v="0"/>
    <x v="0"/>
  </r>
  <r>
    <d v="2017-12-13T00:00:00"/>
    <m/>
    <n v="981528"/>
    <m/>
    <m/>
    <m/>
    <s v="CHROMEBOOKS"/>
    <n v="1"/>
    <n v="1110"/>
    <m/>
    <n v="640"/>
    <n v="0"/>
    <n v="0"/>
    <n v="8"/>
    <n v="0"/>
    <n v="205"/>
    <n v="0"/>
    <n v="-8705"/>
    <x v="2"/>
    <e v="#N/A"/>
    <x v="0"/>
    <x v="0"/>
  </r>
  <r>
    <d v="2017-12-19T00:00:00"/>
    <n v="107924"/>
    <m/>
    <n v="1855432"/>
    <n v="1120"/>
    <s v="ITSAVVY LLC"/>
    <s v="Aerohive AP250"/>
    <n v="1"/>
    <n v="1120"/>
    <m/>
    <n v="640"/>
    <n v="0"/>
    <n v="0"/>
    <n v="10"/>
    <n v="0"/>
    <n v="0"/>
    <n v="0"/>
    <n v="576"/>
    <x v="2"/>
    <e v="#N/A"/>
    <x v="0"/>
    <x v="0"/>
  </r>
  <r>
    <d v="2017-12-19T00:00:00"/>
    <n v="107924"/>
    <m/>
    <n v="1855432"/>
    <n v="1120"/>
    <s v="ITSAVVY LLC"/>
    <s v="HiveManager Classic Cloud"/>
    <n v="1"/>
    <n v="1120"/>
    <m/>
    <n v="640"/>
    <n v="0"/>
    <n v="0"/>
    <n v="10"/>
    <n v="0"/>
    <n v="0"/>
    <n v="0"/>
    <n v="261"/>
    <x v="2"/>
    <e v="#N/A"/>
    <x v="0"/>
    <x v="0"/>
  </r>
  <r>
    <d v="2018-01-09T00:00:00"/>
    <n v="108034"/>
    <m/>
    <n v="181145"/>
    <n v="11711"/>
    <s v="LARRICK'S WAREHOUSE OUTLET"/>
    <s v="66&quot; Desk Shell"/>
    <n v="1"/>
    <n v="1120"/>
    <m/>
    <n v="640"/>
    <n v="0"/>
    <n v="0"/>
    <n v="11"/>
    <n v="0"/>
    <n v="0"/>
    <n v="0"/>
    <n v="226"/>
    <x v="2"/>
    <e v="#N/A"/>
    <x v="0"/>
    <x v="0"/>
  </r>
  <r>
    <d v="2018-01-09T00:00:00"/>
    <n v="108034"/>
    <m/>
    <n v="181145"/>
    <n v="11711"/>
    <s v="LARRICK'S WAREHOUSE OUTLET"/>
    <s v="48&quot; Return Shell"/>
    <n v="1"/>
    <n v="1120"/>
    <m/>
    <n v="640"/>
    <n v="0"/>
    <n v="0"/>
    <n v="11"/>
    <n v="0"/>
    <n v="0"/>
    <n v="0"/>
    <n v="121"/>
    <x v="2"/>
    <e v="#N/A"/>
    <x v="0"/>
    <x v="0"/>
  </r>
  <r>
    <d v="2018-01-09T00:00:00"/>
    <n v="108034"/>
    <m/>
    <n v="181145"/>
    <n v="11711"/>
    <s v="LARRICK'S WAREHOUSE OUTLET"/>
    <s v="Box/Box/File Ped"/>
    <n v="1"/>
    <n v="1120"/>
    <m/>
    <n v="640"/>
    <n v="0"/>
    <n v="0"/>
    <n v="11"/>
    <n v="0"/>
    <n v="0"/>
    <n v="0"/>
    <n v="245"/>
    <x v="2"/>
    <e v="#N/A"/>
    <x v="0"/>
    <x v="0"/>
  </r>
  <r>
    <d v="2018-01-09T00:00:00"/>
    <n v="108034"/>
    <m/>
    <n v="181145"/>
    <n v="11711"/>
    <s v="LARRICK'S WAREHOUSE OUTLET"/>
    <s v="File/File Ped"/>
    <n v="1"/>
    <n v="1120"/>
    <m/>
    <n v="640"/>
    <n v="0"/>
    <n v="0"/>
    <n v="11"/>
    <n v="0"/>
    <n v="0"/>
    <n v="0"/>
    <n v="245"/>
    <x v="2"/>
    <e v="#N/A"/>
    <x v="0"/>
    <x v="0"/>
  </r>
  <r>
    <d v="2018-01-09T00:00:00"/>
    <n v="108034"/>
    <m/>
    <n v="181145"/>
    <n v="11711"/>
    <s v="LARRICK'S WAREHOUSE OUTLET"/>
    <s v="Pencil Drawer"/>
    <n v="1"/>
    <n v="1120"/>
    <m/>
    <n v="640"/>
    <n v="0"/>
    <n v="0"/>
    <n v="11"/>
    <n v="0"/>
    <n v="0"/>
    <n v="0"/>
    <n v="84"/>
    <x v="2"/>
    <e v="#N/A"/>
    <x v="0"/>
    <x v="0"/>
  </r>
  <r>
    <d v="2018-01-09T00:00:00"/>
    <n v="108034"/>
    <m/>
    <n v="181145"/>
    <n v="11711"/>
    <s v="LARRICK'S WAREHOUSE OUTLET"/>
    <s v="Mixed Storage Unit"/>
    <n v="1"/>
    <n v="1120"/>
    <m/>
    <n v="640"/>
    <n v="0"/>
    <n v="0"/>
    <n v="11"/>
    <n v="0"/>
    <n v="0"/>
    <n v="0"/>
    <n v="384"/>
    <x v="2"/>
    <e v="#N/A"/>
    <x v="0"/>
    <x v="0"/>
  </r>
  <r>
    <d v="2018-01-09T00:00:00"/>
    <n v="108034"/>
    <m/>
    <n v="181145"/>
    <n v="11711"/>
    <s v="LARRICK'S WAREHOUSE OUTLET"/>
    <s v="Assembly &amp; Set up"/>
    <n v="1"/>
    <n v="1120"/>
    <m/>
    <n v="640"/>
    <n v="0"/>
    <n v="0"/>
    <n v="11"/>
    <n v="0"/>
    <n v="0"/>
    <n v="0"/>
    <n v="179"/>
    <x v="2"/>
    <e v="#N/A"/>
    <x v="0"/>
    <x v="0"/>
  </r>
  <r>
    <d v="2018-01-09T00:00:00"/>
    <n v="108034"/>
    <m/>
    <n v="181145"/>
    <n v="11711"/>
    <s v="LARRICK'S WAREHOUSE OUTLET"/>
    <s v="Delivery"/>
    <n v="1"/>
    <n v="1120"/>
    <m/>
    <n v="640"/>
    <n v="0"/>
    <n v="0"/>
    <n v="11"/>
    <n v="0"/>
    <n v="0"/>
    <n v="0"/>
    <n v="200"/>
    <x v="2"/>
    <e v="#N/A"/>
    <x v="0"/>
    <x v="0"/>
  </r>
  <r>
    <d v="2018-01-17T00:00:00"/>
    <n v="108077"/>
    <m/>
    <n v="1855433"/>
    <n v="305"/>
    <s v="APPLE COMPUTER INC."/>
    <s v="21.5-inch iMac: 2.3GHz"/>
    <n v="1"/>
    <n v="1130"/>
    <m/>
    <n v="640"/>
    <n v="0"/>
    <n v="31700"/>
    <n v="1"/>
    <n v="0"/>
    <n v="205"/>
    <n v="0"/>
    <n v="0"/>
    <x v="2"/>
    <e v="#N/A"/>
    <x v="0"/>
    <x v="0"/>
  </r>
  <r>
    <d v="2018-01-17T00:00:00"/>
    <n v="108077"/>
    <m/>
    <n v="1855433"/>
    <n v="305"/>
    <s v="APPLE COMPUTER INC."/>
    <s v="MacBook Air 13-inch: 1.8GHz"/>
    <n v="1"/>
    <n v="1130"/>
    <m/>
    <n v="640"/>
    <n v="0"/>
    <n v="31700"/>
    <n v="1"/>
    <n v="0"/>
    <n v="205"/>
    <n v="0"/>
    <n v="0"/>
    <x v="2"/>
    <e v="#N/A"/>
    <x v="0"/>
    <x v="0"/>
  </r>
  <r>
    <d v="2018-01-17T00:00:00"/>
    <n v="108077"/>
    <m/>
    <n v="1855433"/>
    <n v="305"/>
    <s v="APPLE COMPUTER INC."/>
    <s v="Mac Mini 2.6GHz dual-core"/>
    <n v="1"/>
    <n v="1130"/>
    <m/>
    <n v="640"/>
    <n v="0"/>
    <n v="31700"/>
    <n v="1"/>
    <n v="0"/>
    <n v="205"/>
    <n v="0"/>
    <n v="0"/>
    <x v="2"/>
    <e v="#N/A"/>
    <x v="0"/>
    <x v="0"/>
  </r>
  <r>
    <d v="2018-01-17T00:00:00"/>
    <n v="108077"/>
    <m/>
    <n v="1855433"/>
    <n v="305"/>
    <s v="APPLE COMPUTER INC."/>
    <s v="Mini DisplayPort to VGA"/>
    <n v="1"/>
    <n v="1130"/>
    <m/>
    <n v="640"/>
    <n v="0"/>
    <n v="31700"/>
    <n v="1"/>
    <n v="0"/>
    <n v="205"/>
    <n v="0"/>
    <n v="0"/>
    <x v="2"/>
    <e v="#N/A"/>
    <x v="0"/>
    <x v="0"/>
  </r>
  <r>
    <d v="2018-01-17T00:00:00"/>
    <n v="108077"/>
    <m/>
    <n v="1855433"/>
    <n v="305"/>
    <s v="APPLE COMPUTER INC."/>
    <s v="USB-C VGA Multiport Adapter"/>
    <n v="1"/>
    <n v="1130"/>
    <m/>
    <n v="640"/>
    <n v="0"/>
    <n v="31700"/>
    <n v="1"/>
    <n v="0"/>
    <n v="205"/>
    <n v="0"/>
    <n v="0"/>
    <x v="2"/>
    <e v="#N/A"/>
    <x v="0"/>
    <x v="0"/>
  </r>
  <r>
    <d v="2018-01-17T00:00:00"/>
    <n v="108085"/>
    <m/>
    <n v="181147"/>
    <n v="4230"/>
    <s v="DECKER EQUIPMENT, INC"/>
    <s v="CB96 WHITE KI Convertible 96in"/>
    <n v="1"/>
    <n v="1120"/>
    <m/>
    <n v="640"/>
    <n v="0"/>
    <n v="0"/>
    <n v="11"/>
    <n v="0"/>
    <n v="0"/>
    <n v="0"/>
    <n v="886.58"/>
    <x v="2"/>
    <e v="#N/A"/>
    <x v="0"/>
    <x v="0"/>
  </r>
  <r>
    <d v="2018-01-17T00:00:00"/>
    <n v="108085"/>
    <m/>
    <n v="181147"/>
    <n v="4230"/>
    <s v="DECKER EQUIPMENT, INC"/>
    <s v="shipping/handling"/>
    <n v="1"/>
    <n v="1110"/>
    <m/>
    <n v="640"/>
    <n v="0"/>
    <n v="0"/>
    <n v="4"/>
    <n v="0"/>
    <n v="0"/>
    <n v="0"/>
    <n v="349.97"/>
    <x v="2"/>
    <e v="#N/A"/>
    <x v="0"/>
    <x v="0"/>
  </r>
  <r>
    <d v="2018-01-24T00:00:00"/>
    <n v="108174"/>
    <m/>
    <n v="1866023"/>
    <n v="13080"/>
    <s v="MADER ELECTRIC MOTOR AND"/>
    <s v="SV"/>
    <n v="1"/>
    <n v="2720"/>
    <m/>
    <n v="640"/>
    <n v="0"/>
    <n v="0"/>
    <n v="4"/>
    <n v="0"/>
    <n v="900"/>
    <n v="0"/>
    <n v="171.35"/>
    <x v="2"/>
    <e v="#N/A"/>
    <x v="5"/>
    <x v="0"/>
  </r>
  <r>
    <d v="2018-01-30T00:00:00"/>
    <n v="108206"/>
    <m/>
    <n v="1866023"/>
    <n v="13080"/>
    <s v="MADER ELECTRIC MOTOR AND"/>
    <s v="NR"/>
    <n v="1"/>
    <n v="2720"/>
    <m/>
    <n v="640"/>
    <n v="0"/>
    <n v="0"/>
    <n v="3"/>
    <n v="0"/>
    <n v="900"/>
    <n v="0"/>
    <n v="155.69999999999999"/>
    <x v="2"/>
    <e v="#N/A"/>
    <x v="5"/>
    <x v="0"/>
  </r>
  <r>
    <d v="2018-02-06T00:00:00"/>
    <n v="108265"/>
    <m/>
    <n v="1866023"/>
    <n v="13080"/>
    <s v="MADER ELECTRIC MOTOR AND"/>
    <s v="NR"/>
    <n v="1"/>
    <n v="2720"/>
    <m/>
    <n v="640"/>
    <n v="0"/>
    <n v="0"/>
    <n v="3"/>
    <n v="0"/>
    <n v="900"/>
    <n v="0"/>
    <n v="289.06"/>
    <x v="2"/>
    <e v="#N/A"/>
    <x v="5"/>
    <x v="0"/>
  </r>
  <r>
    <d v="2018-02-06T00:00:00"/>
    <n v="108265"/>
    <m/>
    <n v="1866023"/>
    <n v="13080"/>
    <s v="MADER ELECTRIC MOTOR AND"/>
    <s v="SV"/>
    <n v="1"/>
    <n v="2720"/>
    <m/>
    <n v="640"/>
    <n v="0"/>
    <n v="0"/>
    <n v="4"/>
    <n v="0"/>
    <n v="900"/>
    <n v="0"/>
    <n v="183.49"/>
    <x v="2"/>
    <e v="#N/A"/>
    <x v="5"/>
    <x v="0"/>
  </r>
  <r>
    <d v="2018-03-19T00:00:00"/>
    <n v="108629"/>
    <m/>
    <n v="1803128"/>
    <n v="4235"/>
    <s v="CDW GOVERNMENT, INC"/>
    <s v="Acer Chromebook 11 N7"/>
    <n v="1"/>
    <n v="1110"/>
    <m/>
    <n v="640"/>
    <n v="0"/>
    <n v="0"/>
    <n v="3"/>
    <n v="0"/>
    <n v="0"/>
    <n v="0"/>
    <n v="1078.47"/>
    <x v="2"/>
    <e v="#N/A"/>
    <x v="0"/>
    <x v="0"/>
  </r>
  <r>
    <d v="2018-03-05T00:00:00"/>
    <n v="108471"/>
    <m/>
    <n v="1804114"/>
    <n v="20707"/>
    <s v="STERLING PAPER"/>
    <s v="crtn of 5000"/>
    <n v="1"/>
    <n v="1110"/>
    <m/>
    <n v="640"/>
    <n v="0"/>
    <n v="0"/>
    <n v="4"/>
    <n v="0"/>
    <n v="0"/>
    <n v="0"/>
    <n v="985.6"/>
    <x v="2"/>
    <e v="#N/A"/>
    <x v="0"/>
    <x v="0"/>
  </r>
  <r>
    <d v="2018-03-14T00:00:00"/>
    <n v="108602"/>
    <m/>
    <n v="181160"/>
    <n v="19301"/>
    <s v="SCHOOL NURSE SUPPLY, INC"/>
    <s v="Half of cost of equipment to"/>
    <n v="1"/>
    <n v="1110"/>
    <m/>
    <n v="640"/>
    <n v="0"/>
    <n v="0"/>
    <n v="4"/>
    <n v="0"/>
    <n v="0"/>
    <n v="0"/>
    <n v="374.5"/>
    <x v="2"/>
    <e v="#N/A"/>
    <x v="0"/>
    <x v="0"/>
  </r>
  <r>
    <d v="2018-03-05T00:00:00"/>
    <n v="108471"/>
    <m/>
    <n v="1804114"/>
    <n v="20707"/>
    <s v="STERLING PAPER"/>
    <s v="crtn of 5000"/>
    <n v="1"/>
    <n v="1120"/>
    <m/>
    <n v="640"/>
    <n v="0"/>
    <n v="0"/>
    <n v="11"/>
    <n v="0"/>
    <n v="0"/>
    <n v="0"/>
    <n v="985.6"/>
    <x v="2"/>
    <e v="#N/A"/>
    <x v="0"/>
    <x v="0"/>
  </r>
  <r>
    <d v="2018-03-14T00:00:00"/>
    <n v="108602"/>
    <m/>
    <n v="181160"/>
    <n v="19301"/>
    <s v="SCHOOL NURSE SUPPLY, INC"/>
    <s v="MA 1 Air Conduction Audiometer"/>
    <n v="1"/>
    <n v="1120"/>
    <m/>
    <n v="640"/>
    <n v="0"/>
    <n v="0"/>
    <n v="11"/>
    <n v="0"/>
    <n v="0"/>
    <n v="0"/>
    <n v="374.5"/>
    <x v="2"/>
    <e v="#N/A"/>
    <x v="0"/>
    <x v="0"/>
  </r>
  <r>
    <d v="2018-03-14T00:00:00"/>
    <n v="108602"/>
    <m/>
    <n v="181160"/>
    <n v="19301"/>
    <s v="SCHOOL NURSE SUPPLY, INC"/>
    <s v="Shipping/handling"/>
    <n v="1"/>
    <n v="1120"/>
    <m/>
    <n v="640"/>
    <n v="0"/>
    <n v="0"/>
    <n v="11"/>
    <n v="0"/>
    <n v="0"/>
    <n v="0"/>
    <n v="0"/>
    <x v="2"/>
    <e v="#N/A"/>
    <x v="0"/>
    <x v="0"/>
  </r>
  <r>
    <d v="2018-03-05T00:00:00"/>
    <n v="108443"/>
    <m/>
    <n v="1855467"/>
    <n v="4235"/>
    <s v="CDW GOVERNMENT, INC"/>
    <s v="HP Elitebook 840 G4"/>
    <n v="1"/>
    <n v="2510"/>
    <m/>
    <n v="640"/>
    <n v="0"/>
    <n v="0"/>
    <n v="55"/>
    <n v="0"/>
    <n v="0"/>
    <n v="0"/>
    <n v="1501.23"/>
    <x v="2"/>
    <e v="#N/A"/>
    <x v="2"/>
    <x v="0"/>
  </r>
  <r>
    <d v="2018-03-19T00:00:00"/>
    <n v="108638"/>
    <m/>
    <n v="1866023"/>
    <n v="13080"/>
    <s v="MADER ELECTRIC MOTOR AND"/>
    <s v="NE"/>
    <n v="1"/>
    <n v="2720"/>
    <m/>
    <n v="640"/>
    <n v="0"/>
    <n v="0"/>
    <n v="1"/>
    <n v="0"/>
    <n v="900"/>
    <n v="0"/>
    <n v="578.12"/>
    <x v="2"/>
    <e v="#N/A"/>
    <x v="5"/>
    <x v="0"/>
  </r>
  <r>
    <d v="2018-03-13T00:00:00"/>
    <n v="108582"/>
    <m/>
    <n v="186651"/>
    <n v="21093"/>
    <s v="TRACTOR SUPPLY CREDIT PLAN"/>
    <s v="TRACTOR FOR NR"/>
    <n v="1"/>
    <n v="2720"/>
    <m/>
    <n v="640"/>
    <n v="0"/>
    <n v="0"/>
    <n v="3"/>
    <n v="0"/>
    <n v="900"/>
    <n v="0"/>
    <n v="999.99"/>
    <x v="2"/>
    <e v="#N/A"/>
    <x v="5"/>
    <x v="0"/>
  </r>
  <r>
    <d v="2018-03-14T00:00:00"/>
    <n v="108592"/>
    <m/>
    <n v="189040"/>
    <n v="4235"/>
    <s v="CDW GOVERNMENT, INC"/>
    <s v="Panasonic Toughbook 54 Lite"/>
    <n v="1"/>
    <n v="2840"/>
    <m/>
    <n v="640"/>
    <n v="0"/>
    <n v="0"/>
    <n v="90"/>
    <n v="0"/>
    <n v="0"/>
    <n v="0"/>
    <n v="1375.67"/>
    <x v="2"/>
    <e v="#N/A"/>
    <x v="4"/>
    <x v="0"/>
  </r>
  <r>
    <d v="2018-03-14T00:00:00"/>
    <n v="108592"/>
    <m/>
    <n v="189040"/>
    <n v="4235"/>
    <s v="CDW GOVERNMENT, INC"/>
    <s v="For transportation to repair"/>
    <n v="1"/>
    <n v="2840"/>
    <m/>
    <n v="640"/>
    <n v="0"/>
    <n v="0"/>
    <n v="90"/>
    <n v="0"/>
    <n v="0"/>
    <n v="0"/>
    <n v="0"/>
    <x v="2"/>
    <e v="#N/A"/>
    <x v="4"/>
    <x v="0"/>
  </r>
  <r>
    <d v="2018-04-05T00:00:00"/>
    <n v="108708"/>
    <m/>
    <n v="1855477"/>
    <n v="16058"/>
    <s v="CHROMEBOOK PARTS.COM"/>
    <s v="-11&quot; Chromebook LCD Panel 40pi"/>
    <n v="1"/>
    <n v="1110"/>
    <m/>
    <n v="640"/>
    <n v="0"/>
    <n v="0"/>
    <n v="3"/>
    <n v="0"/>
    <n v="205"/>
    <n v="0"/>
    <n v="136.58000000000001"/>
    <x v="2"/>
    <e v="#N/A"/>
    <x v="0"/>
    <x v="0"/>
  </r>
  <r>
    <d v="2018-04-05T00:00:00"/>
    <n v="108708"/>
    <m/>
    <n v="1855477"/>
    <n v="16058"/>
    <s v="CHROMEBOOK PARTS.COM"/>
    <s v="-Samsung 11 XE303C12 Chromeboo"/>
    <n v="1"/>
    <n v="1110"/>
    <m/>
    <n v="640"/>
    <n v="0"/>
    <n v="0"/>
    <n v="3"/>
    <n v="0"/>
    <n v="205"/>
    <n v="0"/>
    <n v="163.91"/>
    <x v="2"/>
    <e v="#N/A"/>
    <x v="0"/>
    <x v="0"/>
  </r>
  <r>
    <d v="2018-04-05T00:00:00"/>
    <n v="108708"/>
    <m/>
    <n v="1855477"/>
    <n v="16058"/>
    <s v="CHROMEBOOK PARTS.COM"/>
    <s v="-11&quot; Chromebook LCD Panel 40pi"/>
    <n v="1"/>
    <n v="1110"/>
    <m/>
    <n v="640"/>
    <n v="0"/>
    <n v="0"/>
    <n v="4"/>
    <n v="0"/>
    <n v="205"/>
    <n v="0"/>
    <n v="136.58000000000001"/>
    <x v="2"/>
    <e v="#N/A"/>
    <x v="0"/>
    <x v="0"/>
  </r>
  <r>
    <d v="2018-04-05T00:00:00"/>
    <n v="108708"/>
    <m/>
    <n v="1855477"/>
    <n v="16058"/>
    <s v="CHROMEBOOK PARTS.COM"/>
    <s v="-Samsung 11 XE303C12 Chromeboo"/>
    <n v="1"/>
    <n v="1110"/>
    <m/>
    <n v="640"/>
    <n v="0"/>
    <n v="0"/>
    <n v="4"/>
    <n v="0"/>
    <n v="205"/>
    <n v="0"/>
    <n v="163.9"/>
    <x v="2"/>
    <e v="#N/A"/>
    <x v="0"/>
    <x v="0"/>
  </r>
  <r>
    <d v="2018-04-05T00:00:00"/>
    <n v="108708"/>
    <m/>
    <n v="1855477"/>
    <n v="16058"/>
    <s v="CHROMEBOOK PARTS.COM"/>
    <s v="-11&quot; Chromebook LCD Panel 40pi"/>
    <n v="1"/>
    <n v="1110"/>
    <m/>
    <n v="640"/>
    <n v="0"/>
    <n v="0"/>
    <n v="8"/>
    <n v="0"/>
    <n v="205"/>
    <n v="0"/>
    <n v="136.58000000000001"/>
    <x v="2"/>
    <e v="#N/A"/>
    <x v="0"/>
    <x v="0"/>
  </r>
  <r>
    <d v="2018-04-05T00:00:00"/>
    <n v="108708"/>
    <m/>
    <n v="1855477"/>
    <n v="16058"/>
    <s v="CHROMEBOOK PARTS.COM"/>
    <s v="-Samsung 11 XE303C12 Chromeboo"/>
    <n v="1"/>
    <n v="1110"/>
    <m/>
    <n v="640"/>
    <n v="0"/>
    <n v="0"/>
    <n v="8"/>
    <n v="0"/>
    <n v="205"/>
    <n v="0"/>
    <n v="163.9"/>
    <x v="2"/>
    <e v="#N/A"/>
    <x v="0"/>
    <x v="0"/>
  </r>
  <r>
    <d v="2018-04-05T00:00:00"/>
    <n v="108708"/>
    <m/>
    <n v="1855477"/>
    <n v="16058"/>
    <s v="CHROMEBOOK PARTS.COM"/>
    <s v="-11&quot; Chromebook LCD Panel 40pi"/>
    <n v="1"/>
    <n v="1120"/>
    <m/>
    <n v="640"/>
    <n v="0"/>
    <n v="0"/>
    <n v="10"/>
    <n v="0"/>
    <n v="205"/>
    <n v="0"/>
    <n v="136.58000000000001"/>
    <x v="2"/>
    <e v="#N/A"/>
    <x v="0"/>
    <x v="0"/>
  </r>
  <r>
    <d v="2018-04-05T00:00:00"/>
    <n v="108708"/>
    <m/>
    <n v="1855477"/>
    <n v="16058"/>
    <s v="CHROMEBOOK PARTS.COM"/>
    <s v="-Samsung 11 XE303C12 Chromeboo"/>
    <n v="1"/>
    <n v="1120"/>
    <m/>
    <n v="640"/>
    <n v="0"/>
    <n v="0"/>
    <n v="10"/>
    <n v="0"/>
    <n v="205"/>
    <n v="0"/>
    <n v="163.91"/>
    <x v="2"/>
    <e v="#N/A"/>
    <x v="0"/>
    <x v="0"/>
  </r>
  <r>
    <d v="2018-04-05T00:00:00"/>
    <n v="108708"/>
    <m/>
    <n v="1855477"/>
    <n v="16058"/>
    <s v="CHROMEBOOK PARTS.COM"/>
    <s v="-11&quot; Chromebook LCD Panel 40pi"/>
    <n v="1"/>
    <n v="1120"/>
    <m/>
    <n v="640"/>
    <n v="0"/>
    <n v="0"/>
    <n v="11"/>
    <n v="0"/>
    <n v="205"/>
    <n v="0"/>
    <n v="136.58000000000001"/>
    <x v="2"/>
    <e v="#N/A"/>
    <x v="0"/>
    <x v="0"/>
  </r>
  <r>
    <d v="2018-04-05T00:00:00"/>
    <n v="108708"/>
    <m/>
    <n v="1855477"/>
    <n v="16058"/>
    <s v="CHROMEBOOK PARTS.COM"/>
    <s v="-Samsung 11 XE303C12 Chromeboo"/>
    <n v="1"/>
    <n v="1120"/>
    <m/>
    <n v="640"/>
    <n v="0"/>
    <n v="0"/>
    <n v="11"/>
    <n v="0"/>
    <n v="205"/>
    <n v="0"/>
    <n v="163.91"/>
    <x v="2"/>
    <e v="#N/A"/>
    <x v="0"/>
    <x v="0"/>
  </r>
  <r>
    <d v="2018-04-05T00:00:00"/>
    <n v="108708"/>
    <m/>
    <n v="1855477"/>
    <n v="16058"/>
    <s v="CHROMEBOOK PARTS.COM"/>
    <s v="11&quot; Chromebook LCD Panel 40pin"/>
    <n v="1"/>
    <n v="1130"/>
    <m/>
    <n v="640"/>
    <n v="0"/>
    <n v="0"/>
    <n v="1"/>
    <n v="0"/>
    <n v="205"/>
    <n v="0"/>
    <n v="136.55000000000001"/>
    <x v="2"/>
    <e v="#N/A"/>
    <x v="0"/>
    <x v="0"/>
  </r>
  <r>
    <d v="2018-04-05T00:00:00"/>
    <n v="108708"/>
    <m/>
    <n v="1855477"/>
    <n v="16058"/>
    <s v="CHROMEBOOK PARTS.COM"/>
    <s v="Samsung 11 XE303C12 Chromebook"/>
    <n v="1"/>
    <n v="1130"/>
    <m/>
    <n v="640"/>
    <n v="0"/>
    <n v="0"/>
    <n v="1"/>
    <n v="0"/>
    <n v="205"/>
    <n v="0"/>
    <n v="163.91"/>
    <x v="2"/>
    <e v="#N/A"/>
    <x v="0"/>
    <x v="0"/>
  </r>
  <r>
    <d v="2018-04-05T00:00:00"/>
    <n v="108708"/>
    <m/>
    <n v="1855477"/>
    <n v="16058"/>
    <s v="CHROMEBOOK PARTS.COM"/>
    <s v="-11&quot; Chromebook LCD Panel 40pi"/>
    <n v="1"/>
    <n v="1130"/>
    <m/>
    <n v="640"/>
    <n v="0"/>
    <n v="0"/>
    <n v="2"/>
    <n v="0"/>
    <n v="205"/>
    <n v="0"/>
    <n v="136.55000000000001"/>
    <x v="2"/>
    <e v="#N/A"/>
    <x v="0"/>
    <x v="0"/>
  </r>
  <r>
    <d v="2018-04-05T00:00:00"/>
    <n v="108708"/>
    <m/>
    <n v="1855477"/>
    <n v="16058"/>
    <s v="CHROMEBOOK PARTS.COM"/>
    <s v="-Samsung 11 XE303C12 Chromeboo"/>
    <n v="1"/>
    <n v="1130"/>
    <m/>
    <n v="640"/>
    <n v="0"/>
    <n v="0"/>
    <n v="2"/>
    <n v="0"/>
    <n v="205"/>
    <n v="0"/>
    <n v="163.91"/>
    <x v="2"/>
    <e v="#N/A"/>
    <x v="0"/>
    <x v="0"/>
  </r>
  <r>
    <d v="2018-05-02T00:00:00"/>
    <n v="108946"/>
    <m/>
    <n v="1855504"/>
    <n v="1120"/>
    <s v="ITSAVVY LLC"/>
    <e v="#NAME?"/>
    <n v="1"/>
    <n v="1110"/>
    <m/>
    <n v="640"/>
    <n v="0"/>
    <n v="0"/>
    <n v="3"/>
    <n v="0"/>
    <n v="205"/>
    <n v="0"/>
    <n v="2437.8000000000002"/>
    <x v="2"/>
    <e v="#N/A"/>
    <x v="0"/>
    <x v="0"/>
  </r>
  <r>
    <d v="2018-05-02T00:00:00"/>
    <n v="590857"/>
    <m/>
    <n v="1804137"/>
    <n v="900191"/>
    <s v="AMERICAN EXPRESS - MEMO"/>
    <s v="AMAZON BASICS MID BLACK"/>
    <n v="1"/>
    <n v="1110"/>
    <m/>
    <n v="640"/>
    <n v="0"/>
    <n v="0"/>
    <n v="4"/>
    <n v="0"/>
    <n v="0"/>
    <n v="0"/>
    <n v="64.989999999999995"/>
    <x v="2"/>
    <e v="#N/A"/>
    <x v="0"/>
    <x v="0"/>
  </r>
  <r>
    <d v="2018-05-25T00:00:00"/>
    <m/>
    <n v="82734"/>
    <m/>
    <m/>
    <m/>
    <s v="PO# 181160"/>
    <n v="1"/>
    <n v="1110"/>
    <m/>
    <n v="640"/>
    <n v="0"/>
    <n v="0"/>
    <n v="4"/>
    <n v="0"/>
    <n v="0"/>
    <n v="0"/>
    <n v="-250"/>
    <x v="2"/>
    <e v="#N/A"/>
    <x v="0"/>
    <x v="0"/>
  </r>
  <r>
    <d v="2018-05-02T00:00:00"/>
    <n v="108946"/>
    <m/>
    <n v="1855504"/>
    <n v="1120"/>
    <s v="ITSAVVY LLC"/>
    <e v="#NAME?"/>
    <n v="1"/>
    <n v="1110"/>
    <m/>
    <n v="640"/>
    <n v="0"/>
    <n v="0"/>
    <n v="4"/>
    <n v="0"/>
    <n v="205"/>
    <n v="0"/>
    <n v="2437.8000000000002"/>
    <x v="2"/>
    <e v="#N/A"/>
    <x v="0"/>
    <x v="0"/>
  </r>
  <r>
    <d v="2018-05-02T00:00:00"/>
    <n v="108946"/>
    <m/>
    <n v="1855504"/>
    <n v="1120"/>
    <s v="ITSAVVY LLC"/>
    <e v="#NAME?"/>
    <n v="1"/>
    <n v="1110"/>
    <m/>
    <n v="640"/>
    <n v="0"/>
    <n v="0"/>
    <n v="8"/>
    <n v="0"/>
    <n v="205"/>
    <n v="0"/>
    <n v="2437.8000000000002"/>
    <x v="2"/>
    <e v="#N/A"/>
    <x v="0"/>
    <x v="0"/>
  </r>
  <r>
    <d v="2018-05-02T00:00:00"/>
    <n v="108946"/>
    <m/>
    <n v="1855504"/>
    <n v="1120"/>
    <s v="ITSAVVY LLC"/>
    <e v="#NAME?"/>
    <n v="1"/>
    <n v="1120"/>
    <m/>
    <n v="640"/>
    <n v="0"/>
    <n v="0"/>
    <n v="10"/>
    <n v="0"/>
    <n v="205"/>
    <n v="0"/>
    <n v="2437.8000000000002"/>
    <x v="2"/>
    <e v="#N/A"/>
    <x v="0"/>
    <x v="0"/>
  </r>
  <r>
    <d v="2018-05-25T00:00:00"/>
    <m/>
    <n v="82734"/>
    <m/>
    <m/>
    <m/>
    <s v="PO# 181160"/>
    <n v="1"/>
    <n v="1120"/>
    <m/>
    <n v="640"/>
    <n v="0"/>
    <n v="0"/>
    <n v="11"/>
    <n v="0"/>
    <n v="0"/>
    <n v="0"/>
    <n v="-250"/>
    <x v="2"/>
    <e v="#N/A"/>
    <x v="0"/>
    <x v="0"/>
  </r>
  <r>
    <d v="2018-05-02T00:00:00"/>
    <n v="108946"/>
    <m/>
    <n v="1855504"/>
    <n v="1120"/>
    <s v="ITSAVVY LLC"/>
    <e v="#NAME?"/>
    <n v="1"/>
    <n v="1120"/>
    <m/>
    <n v="640"/>
    <n v="0"/>
    <n v="0"/>
    <n v="11"/>
    <n v="0"/>
    <n v="205"/>
    <n v="0"/>
    <n v="2437.8000000000002"/>
    <x v="2"/>
    <e v="#N/A"/>
    <x v="0"/>
    <x v="0"/>
  </r>
  <r>
    <d v="2018-05-02T00:00:00"/>
    <n v="108946"/>
    <m/>
    <n v="1855504"/>
    <n v="1120"/>
    <s v="ITSAVVY LLC"/>
    <s v="Aerohive HiveManager Online"/>
    <n v="1"/>
    <n v="1130"/>
    <m/>
    <n v="640"/>
    <n v="0"/>
    <n v="0"/>
    <n v="1"/>
    <n v="0"/>
    <n v="205"/>
    <n v="0"/>
    <n v="2437.8000000000002"/>
    <x v="2"/>
    <e v="#N/A"/>
    <x v="0"/>
    <x v="0"/>
  </r>
  <r>
    <d v="2018-05-21T00:00:00"/>
    <n v="109168"/>
    <m/>
    <n v="1802287"/>
    <n v="7040"/>
    <s v="GARRIGAN'S INC."/>
    <s v="AVARM3316B Refrigerator"/>
    <n v="1"/>
    <n v="1130"/>
    <m/>
    <n v="640"/>
    <n v="0"/>
    <n v="0"/>
    <n v="2"/>
    <n v="0"/>
    <n v="0"/>
    <n v="0"/>
    <n v="3995.99"/>
    <x v="2"/>
    <e v="#N/A"/>
    <x v="0"/>
    <x v="0"/>
  </r>
  <r>
    <d v="2018-05-02T00:00:00"/>
    <n v="108946"/>
    <m/>
    <n v="1855504"/>
    <n v="1120"/>
    <s v="ITSAVVY LLC"/>
    <e v="#NAME?"/>
    <n v="1"/>
    <n v="1130"/>
    <m/>
    <n v="640"/>
    <n v="0"/>
    <n v="0"/>
    <n v="2"/>
    <n v="0"/>
    <n v="205"/>
    <n v="0"/>
    <n v="2437.8000000000002"/>
    <x v="2"/>
    <e v="#N/A"/>
    <x v="0"/>
    <x v="0"/>
  </r>
  <r>
    <d v="2018-08-09T00:00:00"/>
    <n v="109611"/>
    <m/>
    <n v="190431"/>
    <n v="1055"/>
    <s v="KURT A BYRUM"/>
    <s v="COMMERCIAL CARPET"/>
    <n v="1"/>
    <n v="1110"/>
    <m/>
    <n v="640"/>
    <n v="0"/>
    <n v="0"/>
    <n v="4"/>
    <n v="0"/>
    <n v="0"/>
    <n v="0"/>
    <n v="4464"/>
    <x v="3"/>
    <e v="#N/A"/>
    <x v="0"/>
    <x v="0"/>
  </r>
  <r>
    <d v="2018-08-09T00:00:00"/>
    <n v="109611"/>
    <m/>
    <n v="190431"/>
    <n v="1055"/>
    <s v="KURT A BYRUM"/>
    <s v="1/4&quot; 8LB. PAD"/>
    <n v="1"/>
    <n v="1110"/>
    <m/>
    <n v="640"/>
    <n v="0"/>
    <n v="0"/>
    <n v="4"/>
    <n v="0"/>
    <n v="0"/>
    <n v="0"/>
    <n v="0"/>
    <x v="3"/>
    <e v="#N/A"/>
    <x v="0"/>
    <x v="0"/>
  </r>
  <r>
    <d v="2018-08-09T00:00:00"/>
    <n v="109611"/>
    <m/>
    <n v="190431"/>
    <n v="1055"/>
    <s v="KURT A BYRUM"/>
    <s v="INSTALLATION OF CARPET"/>
    <n v="1"/>
    <n v="1110"/>
    <m/>
    <n v="640"/>
    <n v="0"/>
    <n v="0"/>
    <n v="4"/>
    <n v="0"/>
    <n v="0"/>
    <n v="0"/>
    <n v="0"/>
    <x v="3"/>
    <e v="#N/A"/>
    <x v="0"/>
    <x v="0"/>
  </r>
  <r>
    <d v="2018-08-09T00:00:00"/>
    <n v="109611"/>
    <m/>
    <n v="190431"/>
    <n v="1055"/>
    <s v="KURT A BYRUM"/>
    <s v="FURNISH &amp; INSTALL 4&quot; COVE BASE"/>
    <n v="1"/>
    <n v="1110"/>
    <m/>
    <n v="640"/>
    <n v="0"/>
    <n v="0"/>
    <n v="4"/>
    <n v="0"/>
    <n v="0"/>
    <n v="0"/>
    <n v="454.5"/>
    <x v="3"/>
    <e v="#N/A"/>
    <x v="0"/>
    <x v="0"/>
  </r>
  <r>
    <d v="2018-07-05T00:00:00"/>
    <n v="109493"/>
    <m/>
    <n v="1855559"/>
    <n v="4235"/>
    <s v="CDW GOVERNMENT, INC"/>
    <s v="Acer Chromebook 11 N7 C731 -"/>
    <n v="1"/>
    <n v="1120"/>
    <m/>
    <n v="640"/>
    <n v="0"/>
    <n v="31700"/>
    <n v="10"/>
    <n v="0"/>
    <n v="205"/>
    <n v="0"/>
    <n v="30528"/>
    <x v="3"/>
    <e v="#N/A"/>
    <x v="0"/>
    <x v="0"/>
  </r>
  <r>
    <d v="2018-07-17T00:00:00"/>
    <n v="109530"/>
    <m/>
    <n v="1855559"/>
    <n v="4235"/>
    <s v="CDW GOVERNMENT, INC"/>
    <s v="Acer Chromebook 11 N7 C731 -"/>
    <n v="1"/>
    <n v="1120"/>
    <m/>
    <n v="640"/>
    <n v="0"/>
    <n v="31700"/>
    <n v="10"/>
    <n v="0"/>
    <n v="205"/>
    <n v="0"/>
    <n v="11297"/>
    <x v="3"/>
    <e v="#N/A"/>
    <x v="0"/>
    <x v="0"/>
  </r>
  <r>
    <d v="2018-08-02T00:00:00"/>
    <n v="109568"/>
    <m/>
    <n v="1855559"/>
    <n v="4235"/>
    <s v="CDW GOVERNMENT, INC"/>
    <s v="Acer Chromebook 11 N7 C731 -"/>
    <n v="1"/>
    <n v="1120"/>
    <m/>
    <n v="640"/>
    <n v="0"/>
    <n v="31700"/>
    <n v="10"/>
    <n v="0"/>
    <n v="205"/>
    <n v="0"/>
    <n v="675"/>
    <x v="3"/>
    <e v="#N/A"/>
    <x v="0"/>
    <x v="0"/>
  </r>
  <r>
    <d v="2018-07-05T00:00:00"/>
    <n v="109493"/>
    <m/>
    <n v="1855559"/>
    <n v="4235"/>
    <s v="CDW GOVERNMENT, INC"/>
    <s v="Acer Chromebook 11 N7 C731 -"/>
    <n v="1"/>
    <n v="1120"/>
    <m/>
    <n v="640"/>
    <n v="0"/>
    <n v="31700"/>
    <n v="11"/>
    <n v="0"/>
    <n v="205"/>
    <n v="0"/>
    <n v="26712"/>
    <x v="3"/>
    <e v="#N/A"/>
    <x v="0"/>
    <x v="0"/>
  </r>
  <r>
    <d v="2018-07-17T00:00:00"/>
    <n v="109530"/>
    <m/>
    <n v="1855559"/>
    <n v="4235"/>
    <s v="CDW GOVERNMENT, INC"/>
    <s v="Acer Chromebook 11 N7 C731 -"/>
    <n v="1"/>
    <n v="1120"/>
    <m/>
    <n v="640"/>
    <n v="0"/>
    <n v="31700"/>
    <n v="11"/>
    <n v="0"/>
    <n v="205"/>
    <n v="0"/>
    <n v="9875"/>
    <x v="3"/>
    <e v="#N/A"/>
    <x v="0"/>
    <x v="0"/>
  </r>
  <r>
    <d v="2018-08-02T00:00:00"/>
    <n v="109568"/>
    <m/>
    <n v="1855559"/>
    <n v="4235"/>
    <s v="CDW GOVERNMENT, INC"/>
    <s v="Acer Chromebook 11 N7 C731 -"/>
    <n v="1"/>
    <n v="1120"/>
    <m/>
    <n v="640"/>
    <n v="0"/>
    <n v="31700"/>
    <n v="11"/>
    <n v="0"/>
    <n v="205"/>
    <n v="0"/>
    <n v="675"/>
    <x v="3"/>
    <e v="#N/A"/>
    <x v="0"/>
    <x v="0"/>
  </r>
  <r>
    <d v="2018-08-15T00:00:00"/>
    <n v="109680"/>
    <m/>
    <n v="1855554"/>
    <n v="16157"/>
    <s v="PET SMART"/>
    <s v="Top Fin Essentials Aquarium"/>
    <n v="1"/>
    <n v="1120"/>
    <m/>
    <n v="640"/>
    <n v="0"/>
    <n v="130000"/>
    <n v="10"/>
    <n v="0"/>
    <n v="0"/>
    <n v="0"/>
    <n v="99.99"/>
    <x v="3"/>
    <e v="#N/A"/>
    <x v="0"/>
    <x v="0"/>
  </r>
  <r>
    <d v="2018-07-05T00:00:00"/>
    <n v="109493"/>
    <m/>
    <n v="1855559"/>
    <n v="4235"/>
    <s v="CDW GOVERNMENT, INC"/>
    <s v="Acer Chromebook 11 N7 C731 -"/>
    <n v="1"/>
    <n v="1130"/>
    <m/>
    <n v="640"/>
    <n v="0"/>
    <n v="31700"/>
    <n v="1"/>
    <n v="0"/>
    <n v="205"/>
    <n v="0"/>
    <n v="43248"/>
    <x v="3"/>
    <e v="#N/A"/>
    <x v="0"/>
    <x v="0"/>
  </r>
  <r>
    <d v="2018-07-17T00:00:00"/>
    <n v="109530"/>
    <m/>
    <n v="1855559"/>
    <n v="4235"/>
    <s v="CDW GOVERNMENT, INC"/>
    <s v="Acer Chromebook 11 N7 C731 -"/>
    <n v="1"/>
    <n v="1130"/>
    <m/>
    <n v="640"/>
    <n v="0"/>
    <n v="31700"/>
    <n v="1"/>
    <n v="0"/>
    <n v="205"/>
    <n v="0"/>
    <n v="16037"/>
    <x v="3"/>
    <e v="#N/A"/>
    <x v="0"/>
    <x v="0"/>
  </r>
  <r>
    <d v="2018-07-17T00:00:00"/>
    <n v="109535"/>
    <m/>
    <n v="195548"/>
    <n v="27011"/>
    <s v="ZONES INC."/>
    <s v="OTTERSHELL NOTEBOOK 11 W/OUT"/>
    <n v="1"/>
    <n v="1130"/>
    <m/>
    <n v="640"/>
    <n v="0"/>
    <n v="31700"/>
    <n v="1"/>
    <n v="0"/>
    <n v="205"/>
    <n v="0"/>
    <n v="18810"/>
    <x v="3"/>
    <e v="#N/A"/>
    <x v="0"/>
    <x v="0"/>
  </r>
  <r>
    <d v="2018-08-02T00:00:00"/>
    <n v="109568"/>
    <m/>
    <n v="1855559"/>
    <n v="4235"/>
    <s v="CDW GOVERNMENT, INC"/>
    <s v="Acer Chromebook 11 N7 C731 -"/>
    <n v="1"/>
    <n v="1130"/>
    <m/>
    <n v="640"/>
    <n v="0"/>
    <n v="31700"/>
    <n v="1"/>
    <n v="0"/>
    <n v="205"/>
    <n v="0"/>
    <n v="675"/>
    <x v="3"/>
    <e v="#N/A"/>
    <x v="0"/>
    <x v="0"/>
  </r>
  <r>
    <d v="2018-08-30T00:00:00"/>
    <n v="109768"/>
    <m/>
    <n v="1855566"/>
    <n v="7022"/>
    <s v="GAGGLE"/>
    <s v="Archiving Email Staff and"/>
    <n v="1"/>
    <n v="1130"/>
    <m/>
    <n v="640"/>
    <n v="0"/>
    <n v="31700"/>
    <n v="1"/>
    <n v="0"/>
    <n v="205"/>
    <n v="0"/>
    <n v="6800"/>
    <x v="3"/>
    <e v="#N/A"/>
    <x v="0"/>
    <x v="0"/>
  </r>
  <r>
    <d v="2018-08-30T00:00:00"/>
    <n v="109776"/>
    <m/>
    <n v="1855567"/>
    <n v="19178"/>
    <s v="MVECA"/>
    <s v="Go Guardian Bundle Licenses 3"/>
    <n v="1"/>
    <n v="1130"/>
    <m/>
    <n v="640"/>
    <n v="0"/>
    <n v="31700"/>
    <n v="1"/>
    <n v="0"/>
    <n v="205"/>
    <n v="0"/>
    <n v="22737.75"/>
    <x v="3"/>
    <e v="#N/A"/>
    <x v="0"/>
    <x v="0"/>
  </r>
  <r>
    <d v="2018-07-05T00:00:00"/>
    <n v="109493"/>
    <m/>
    <n v="1855559"/>
    <n v="4235"/>
    <s v="CDW GOVERNMENT, INC"/>
    <s v="Acer Chromebook 11 N7 C731 -"/>
    <n v="1"/>
    <n v="1130"/>
    <m/>
    <n v="640"/>
    <n v="0"/>
    <n v="31700"/>
    <n v="2"/>
    <n v="0"/>
    <n v="205"/>
    <n v="0"/>
    <n v="26712"/>
    <x v="3"/>
    <e v="#N/A"/>
    <x v="0"/>
    <x v="0"/>
  </r>
  <r>
    <d v="2018-07-17T00:00:00"/>
    <n v="109530"/>
    <m/>
    <n v="1855559"/>
    <n v="4235"/>
    <s v="CDW GOVERNMENT, INC"/>
    <s v="Acer Chromebook 11 N7 C731 -"/>
    <n v="1"/>
    <n v="1130"/>
    <m/>
    <n v="640"/>
    <n v="0"/>
    <n v="31700"/>
    <n v="2"/>
    <n v="0"/>
    <n v="205"/>
    <n v="0"/>
    <n v="9875"/>
    <x v="3"/>
    <e v="#N/A"/>
    <x v="0"/>
    <x v="0"/>
  </r>
  <r>
    <d v="2018-08-02T00:00:00"/>
    <n v="109568"/>
    <m/>
    <n v="1855559"/>
    <n v="4235"/>
    <s v="CDW GOVERNMENT, INC"/>
    <s v="Acer Chromebook 11 N7 C731 -"/>
    <n v="1"/>
    <n v="1130"/>
    <m/>
    <n v="640"/>
    <n v="0"/>
    <n v="31700"/>
    <n v="2"/>
    <n v="0"/>
    <n v="205"/>
    <n v="0"/>
    <n v="675"/>
    <x v="3"/>
    <e v="#N/A"/>
    <x v="0"/>
    <x v="0"/>
  </r>
  <r>
    <d v="2018-08-16T00:00:00"/>
    <n v="109693"/>
    <m/>
    <n v="1855559"/>
    <n v="4235"/>
    <s v="CDW GOVERNMENT, INC"/>
    <s v="Acer Chromebook 11 N7 C731 -"/>
    <n v="1"/>
    <n v="1130"/>
    <m/>
    <n v="640"/>
    <n v="0"/>
    <n v="31700"/>
    <n v="2"/>
    <n v="0"/>
    <n v="205"/>
    <n v="0"/>
    <n v="316"/>
    <x v="3"/>
    <e v="#N/A"/>
    <x v="0"/>
    <x v="0"/>
  </r>
  <r>
    <d v="2018-07-27T00:00:00"/>
    <n v="109555"/>
    <m/>
    <n v="196619"/>
    <n v="13080"/>
    <s v="MADER ELECTRIC MOTOR AND"/>
    <s v="18-19 ANNUAL"/>
    <n v="1"/>
    <n v="2720"/>
    <m/>
    <n v="640"/>
    <n v="0"/>
    <n v="0"/>
    <n v="1"/>
    <n v="0"/>
    <n v="900"/>
    <n v="0"/>
    <n v="0"/>
    <x v="3"/>
    <e v="#N/A"/>
    <x v="0"/>
    <x v="0"/>
  </r>
  <r>
    <d v="2018-07-27T00:00:00"/>
    <n v="109555"/>
    <m/>
    <n v="196619"/>
    <n v="13080"/>
    <s v="MADER ELECTRIC MOTOR AND"/>
    <s v="MAINT-SUPPLIES"/>
    <n v="1"/>
    <n v="2720"/>
    <m/>
    <n v="640"/>
    <n v="0"/>
    <n v="0"/>
    <n v="1"/>
    <n v="0"/>
    <n v="900"/>
    <n v="0"/>
    <n v="0"/>
    <x v="3"/>
    <e v="#N/A"/>
    <x v="0"/>
    <x v="0"/>
  </r>
  <r>
    <d v="2018-07-27T00:00:00"/>
    <n v="109555"/>
    <m/>
    <n v="196619"/>
    <n v="13080"/>
    <s v="MADER ELECTRIC MOTOR AND"/>
    <s v="NE"/>
    <n v="1"/>
    <n v="2720"/>
    <m/>
    <n v="640"/>
    <n v="0"/>
    <n v="0"/>
    <n v="1"/>
    <n v="0"/>
    <n v="900"/>
    <n v="0"/>
    <n v="296.82"/>
    <x v="3"/>
    <e v="#N/A"/>
    <x v="0"/>
    <x v="0"/>
  </r>
  <r>
    <d v="2018-08-09T00:00:00"/>
    <n v="109635"/>
    <m/>
    <n v="1855539"/>
    <n v="18266"/>
    <s v="RUETSCHLE"/>
    <s v="PRE-BOND LIMITED ARCHITECTURAL"/>
    <n v="1"/>
    <n v="2720"/>
    <m/>
    <n v="640"/>
    <n v="0"/>
    <n v="0"/>
    <n v="1"/>
    <n v="0"/>
    <n v="900"/>
    <n v="0"/>
    <n v="2271"/>
    <x v="3"/>
    <e v="#N/A"/>
    <x v="0"/>
    <x v="0"/>
  </r>
  <r>
    <d v="2018-08-22T00:00:00"/>
    <n v="109738"/>
    <m/>
    <n v="1855539"/>
    <n v="18266"/>
    <s v="RUETSCHLE"/>
    <s v="PRE-BOND LIMITED ARCHITECTURAL"/>
    <n v="1"/>
    <n v="2720"/>
    <m/>
    <n v="640"/>
    <n v="0"/>
    <n v="0"/>
    <n v="1"/>
    <n v="0"/>
    <n v="900"/>
    <n v="0"/>
    <n v="2099"/>
    <x v="3"/>
    <e v="#N/A"/>
    <x v="0"/>
    <x v="0"/>
  </r>
  <r>
    <d v="2018-07-27T00:00:00"/>
    <n v="109563"/>
    <m/>
    <n v="1955130"/>
    <n v="212317"/>
    <s v="MAD Scientist Associates LLC"/>
    <s v="Phase I of the Wetland"/>
    <n v="1"/>
    <n v="2720"/>
    <m/>
    <n v="640"/>
    <n v="0"/>
    <n v="0"/>
    <n v="2"/>
    <n v="0"/>
    <n v="900"/>
    <n v="0"/>
    <n v="1156.5"/>
    <x v="3"/>
    <e v="#N/A"/>
    <x v="0"/>
    <x v="0"/>
  </r>
  <r>
    <d v="2018-08-09T00:00:00"/>
    <n v="109635"/>
    <m/>
    <n v="1855539"/>
    <n v="18266"/>
    <s v="RUETSCHLE"/>
    <s v="PRE-BOND LIMITED ARCHITECTURAL"/>
    <n v="1"/>
    <n v="2720"/>
    <m/>
    <n v="640"/>
    <n v="0"/>
    <n v="0"/>
    <n v="2"/>
    <n v="0"/>
    <n v="900"/>
    <n v="0"/>
    <n v="2271"/>
    <x v="3"/>
    <e v="#N/A"/>
    <x v="0"/>
    <x v="0"/>
  </r>
  <r>
    <d v="2018-08-15T00:00:00"/>
    <n v="109683"/>
    <m/>
    <n v="1955181"/>
    <n v="18266"/>
    <s v="RUETSCHLE"/>
    <s v="KR RE-USE STUDY"/>
    <n v="1"/>
    <n v="2720"/>
    <m/>
    <n v="640"/>
    <n v="0"/>
    <n v="0"/>
    <n v="2"/>
    <n v="0"/>
    <n v="900"/>
    <n v="0"/>
    <n v="1500"/>
    <x v="3"/>
    <e v="#N/A"/>
    <x v="0"/>
    <x v="0"/>
  </r>
  <r>
    <d v="2018-08-22T00:00:00"/>
    <n v="109738"/>
    <m/>
    <n v="1855539"/>
    <n v="18266"/>
    <s v="RUETSCHLE"/>
    <s v="PRE-BOND LIMITED ARCHITECTURAL"/>
    <n v="1"/>
    <n v="2720"/>
    <m/>
    <n v="640"/>
    <n v="0"/>
    <n v="0"/>
    <n v="2"/>
    <n v="0"/>
    <n v="900"/>
    <n v="0"/>
    <n v="2099"/>
    <x v="3"/>
    <e v="#N/A"/>
    <x v="0"/>
    <x v="0"/>
  </r>
  <r>
    <d v="2018-08-22T00:00:00"/>
    <n v="109738"/>
    <m/>
    <n v="1955181"/>
    <n v="18266"/>
    <s v="RUETSCHLE"/>
    <s v="KR RE-USE STUDY"/>
    <n v="1"/>
    <n v="2720"/>
    <m/>
    <n v="640"/>
    <n v="0"/>
    <n v="0"/>
    <n v="2"/>
    <n v="0"/>
    <n v="900"/>
    <n v="0"/>
    <n v="1343"/>
    <x v="3"/>
    <e v="#N/A"/>
    <x v="0"/>
    <x v="0"/>
  </r>
  <r>
    <d v="2018-07-27T00:00:00"/>
    <n v="109555"/>
    <m/>
    <n v="196619"/>
    <n v="13080"/>
    <s v="MADER ELECTRIC MOTOR AND"/>
    <s v="NR"/>
    <n v="1"/>
    <n v="2720"/>
    <m/>
    <n v="640"/>
    <n v="0"/>
    <n v="0"/>
    <n v="3"/>
    <n v="0"/>
    <n v="900"/>
    <n v="0"/>
    <n v="277.62"/>
    <x v="3"/>
    <e v="#N/A"/>
    <x v="0"/>
    <x v="0"/>
  </r>
  <r>
    <d v="2018-08-09T00:00:00"/>
    <n v="109635"/>
    <m/>
    <n v="1855539"/>
    <n v="18266"/>
    <s v="RUETSCHLE"/>
    <s v="PRE-BOND LIMITED ARCHITECTURAL"/>
    <n v="1"/>
    <n v="2720"/>
    <m/>
    <n v="640"/>
    <n v="0"/>
    <n v="0"/>
    <n v="3"/>
    <n v="0"/>
    <n v="900"/>
    <n v="0"/>
    <n v="2271"/>
    <x v="3"/>
    <e v="#N/A"/>
    <x v="0"/>
    <x v="0"/>
  </r>
  <r>
    <d v="2018-08-22T00:00:00"/>
    <n v="109738"/>
    <m/>
    <n v="1855539"/>
    <n v="18266"/>
    <s v="RUETSCHLE"/>
    <s v="PRE-BOND LIMITED ARCHITECTURAL"/>
    <n v="1"/>
    <n v="2720"/>
    <m/>
    <n v="640"/>
    <n v="0"/>
    <n v="0"/>
    <n v="3"/>
    <n v="0"/>
    <n v="900"/>
    <n v="0"/>
    <n v="2099"/>
    <x v="3"/>
    <e v="#N/A"/>
    <x v="0"/>
    <x v="0"/>
  </r>
  <r>
    <d v="2018-08-09T00:00:00"/>
    <n v="109635"/>
    <m/>
    <n v="1855539"/>
    <n v="18266"/>
    <s v="RUETSCHLE"/>
    <s v="PRE-BOND LIMITED ARCHITECTURAL"/>
    <n v="1"/>
    <n v="2720"/>
    <m/>
    <n v="640"/>
    <n v="0"/>
    <n v="0"/>
    <n v="4"/>
    <n v="0"/>
    <n v="900"/>
    <n v="0"/>
    <n v="2271"/>
    <x v="3"/>
    <e v="#N/A"/>
    <x v="0"/>
    <x v="0"/>
  </r>
  <r>
    <d v="2018-08-22T00:00:00"/>
    <n v="109738"/>
    <m/>
    <n v="1855539"/>
    <n v="18266"/>
    <s v="RUETSCHLE"/>
    <s v="PRE-BOND LIMITED ARCHITECTURAL"/>
    <n v="1"/>
    <n v="2720"/>
    <m/>
    <n v="640"/>
    <n v="0"/>
    <n v="0"/>
    <n v="4"/>
    <n v="0"/>
    <n v="900"/>
    <n v="0"/>
    <n v="2099"/>
    <x v="3"/>
    <e v="#N/A"/>
    <x v="0"/>
    <x v="0"/>
  </r>
  <r>
    <d v="2018-08-09T00:00:00"/>
    <n v="109635"/>
    <m/>
    <n v="1855539"/>
    <n v="18266"/>
    <s v="RUETSCHLE"/>
    <s v="PRE-BOND LIMITED ARCHITECTURAL"/>
    <n v="1"/>
    <n v="2720"/>
    <m/>
    <n v="640"/>
    <n v="0"/>
    <n v="0"/>
    <n v="8"/>
    <n v="0"/>
    <n v="900"/>
    <n v="0"/>
    <n v="2271"/>
    <x v="3"/>
    <e v="#N/A"/>
    <x v="0"/>
    <x v="0"/>
  </r>
  <r>
    <d v="2018-08-22T00:00:00"/>
    <n v="109738"/>
    <m/>
    <n v="1855539"/>
    <n v="18266"/>
    <s v="RUETSCHLE"/>
    <s v="PRE-BOND LIMITED ARCHITECTURAL"/>
    <n v="1"/>
    <n v="2720"/>
    <m/>
    <n v="640"/>
    <n v="0"/>
    <n v="0"/>
    <n v="8"/>
    <n v="0"/>
    <n v="900"/>
    <n v="0"/>
    <n v="2099"/>
    <x v="3"/>
    <e v="#N/A"/>
    <x v="0"/>
    <x v="0"/>
  </r>
  <r>
    <d v="2018-10-05T00:00:00"/>
    <n v="110098"/>
    <m/>
    <n v="191141"/>
    <n v="819"/>
    <s v="DON RINKER SPORTS SPECIALTIES"/>
    <s v="Stage Gym Mats to berefurbishe"/>
    <n v="1"/>
    <n v="1110"/>
    <m/>
    <n v="640"/>
    <n v="0"/>
    <n v="0"/>
    <n v="4"/>
    <n v="0"/>
    <n v="0"/>
    <n v="0"/>
    <n v="292"/>
    <x v="3"/>
    <e v="#N/A"/>
    <x v="0"/>
    <x v="0"/>
  </r>
  <r>
    <d v="2018-11-27T00:00:00"/>
    <n v="110569"/>
    <m/>
    <n v="1904101"/>
    <n v="1059"/>
    <s v="B &amp; H VIDEO"/>
    <s v="PYLE PRO PDWM2145 VHF DUAL"/>
    <n v="1"/>
    <n v="1110"/>
    <m/>
    <n v="640"/>
    <n v="0"/>
    <n v="0"/>
    <n v="4"/>
    <n v="0"/>
    <n v="0"/>
    <n v="0"/>
    <n v="103.5"/>
    <x v="3"/>
    <e v="#N/A"/>
    <x v="0"/>
    <x v="0"/>
  </r>
  <r>
    <d v="2018-12-17T00:00:00"/>
    <n v="590971"/>
    <m/>
    <n v="1904102"/>
    <n v="900191"/>
    <s v="AMERICAN EXPRESS - MEMO"/>
    <s v="GAIAM BALANCE BALL CHAIR"/>
    <n v="1"/>
    <n v="1110"/>
    <m/>
    <n v="640"/>
    <n v="0"/>
    <n v="0"/>
    <n v="4"/>
    <n v="0"/>
    <n v="0"/>
    <n v="0"/>
    <n v="69.98"/>
    <x v="3"/>
    <e v="#N/A"/>
    <x v="0"/>
    <x v="0"/>
  </r>
  <r>
    <d v="2018-10-15T00:00:00"/>
    <n v="110222"/>
    <m/>
    <n v="190424"/>
    <n v="5157"/>
    <s v="ELECTRONIC SECURITY SYS, INC."/>
    <s v="SAMSUNG SNO-8081R 5MP BULLET"/>
    <n v="1"/>
    <n v="1110"/>
    <m/>
    <n v="640"/>
    <n v="0"/>
    <n v="0"/>
    <n v="4"/>
    <n v="0"/>
    <n v="205"/>
    <n v="0"/>
    <n v="1900"/>
    <x v="3"/>
    <e v="#N/A"/>
    <x v="0"/>
    <x v="0"/>
  </r>
  <r>
    <d v="2018-10-17T00:00:00"/>
    <n v="110248"/>
    <m/>
    <n v="191044"/>
    <n v="2750"/>
    <s v="COPP SYSTEMS INTEGRATOR LLC"/>
    <s v="Repair of intercom system"/>
    <n v="1"/>
    <n v="1120"/>
    <m/>
    <n v="640"/>
    <n v="0"/>
    <n v="0"/>
    <n v="10"/>
    <n v="0"/>
    <n v="0"/>
    <n v="0"/>
    <n v="580.5"/>
    <x v="3"/>
    <e v="#N/A"/>
    <x v="0"/>
    <x v="0"/>
  </r>
  <r>
    <d v="2018-10-19T00:00:00"/>
    <n v="590938"/>
    <m/>
    <n v="1955310"/>
    <n v="900050"/>
    <s v="EXPENDITURE CORRECTION"/>
    <s v="Correction to Expense for"/>
    <n v="1"/>
    <n v="1120"/>
    <m/>
    <n v="640"/>
    <n v="0"/>
    <n v="0"/>
    <n v="10"/>
    <n v="0"/>
    <n v="0"/>
    <n v="0"/>
    <n v="1903.52"/>
    <x v="3"/>
    <e v="#N/A"/>
    <x v="0"/>
    <x v="0"/>
  </r>
  <r>
    <d v="2018-10-22T00:00:00"/>
    <n v="110286"/>
    <m/>
    <n v="1955307"/>
    <n v="2750"/>
    <s v="COPP SYSTEMS INTEGRATOR LLC"/>
    <s v="CLOSING PO 1955284 BECAUSE THE"/>
    <n v="1"/>
    <n v="1120"/>
    <m/>
    <n v="640"/>
    <n v="0"/>
    <n v="0"/>
    <n v="10"/>
    <n v="0"/>
    <n v="205"/>
    <n v="0"/>
    <n v="0"/>
    <x v="3"/>
    <e v="#N/A"/>
    <x v="0"/>
    <x v="0"/>
  </r>
  <r>
    <d v="2018-10-22T00:00:00"/>
    <n v="110286"/>
    <m/>
    <n v="1955307"/>
    <n v="2750"/>
    <s v="COPP SYSTEMS INTEGRATOR LLC"/>
    <s v="NEW INTERCOM SYSTEM FOR NR"/>
    <n v="1"/>
    <n v="1120"/>
    <m/>
    <n v="640"/>
    <n v="0"/>
    <n v="0"/>
    <n v="10"/>
    <n v="0"/>
    <n v="205"/>
    <n v="0"/>
    <n v="709.5"/>
    <x v="3"/>
    <e v="#N/A"/>
    <x v="0"/>
    <x v="0"/>
  </r>
  <r>
    <d v="2018-10-22T00:00:00"/>
    <n v="110286"/>
    <m/>
    <n v="1955307"/>
    <n v="2750"/>
    <s v="COPP SYSTEMS INTEGRATOR LLC"/>
    <s v="NEW INTERCOM SYSTEM FOR NR"/>
    <n v="1"/>
    <n v="1120"/>
    <m/>
    <n v="640"/>
    <n v="0"/>
    <n v="0"/>
    <n v="10"/>
    <n v="0"/>
    <n v="205"/>
    <n v="0"/>
    <n v="18946.669999999998"/>
    <x v="3"/>
    <e v="#N/A"/>
    <x v="0"/>
    <x v="0"/>
  </r>
  <r>
    <d v="2018-12-17T00:00:00"/>
    <m/>
    <n v="100647"/>
    <m/>
    <m/>
    <m/>
    <s v="REFUND - OVER INVOICED"/>
    <n v="1"/>
    <n v="1120"/>
    <m/>
    <n v="640"/>
    <n v="0"/>
    <n v="0"/>
    <n v="10"/>
    <n v="0"/>
    <n v="205"/>
    <n v="0"/>
    <n v="-64"/>
    <x v="3"/>
    <e v="#N/A"/>
    <x v="0"/>
    <x v="0"/>
  </r>
  <r>
    <d v="2018-10-05T00:00:00"/>
    <n v="110098"/>
    <m/>
    <n v="191141"/>
    <n v="819"/>
    <s v="DON RINKER SPORTS SPECIALTIES"/>
    <s v="S/H"/>
    <n v="1"/>
    <n v="1120"/>
    <m/>
    <n v="640"/>
    <n v="0"/>
    <n v="0"/>
    <n v="11"/>
    <n v="0"/>
    <n v="0"/>
    <n v="0"/>
    <n v="157.1"/>
    <x v="3"/>
    <e v="#N/A"/>
    <x v="0"/>
    <x v="0"/>
  </r>
  <r>
    <d v="2018-10-05T00:00:00"/>
    <n v="110098"/>
    <m/>
    <n v="191141"/>
    <n v="819"/>
    <s v="DON RINKER SPORTS SPECIALTIES"/>
    <s v="Stage Gym Mats to berefurbishe"/>
    <n v="1"/>
    <n v="1120"/>
    <m/>
    <n v="640"/>
    <n v="0"/>
    <n v="0"/>
    <n v="11"/>
    <n v="0"/>
    <n v="0"/>
    <n v="0"/>
    <n v="438"/>
    <x v="3"/>
    <e v="#N/A"/>
    <x v="0"/>
    <x v="0"/>
  </r>
  <r>
    <d v="2018-10-12T00:00:00"/>
    <n v="590936"/>
    <m/>
    <n v="191135"/>
    <n v="900191"/>
    <s v="AMERICAN EXPRESS - MEMO"/>
    <s v="Solo Morgan 17.3 Inch RollingL"/>
    <n v="1"/>
    <n v="1120"/>
    <m/>
    <n v="640"/>
    <n v="0"/>
    <n v="0"/>
    <n v="11"/>
    <n v="0"/>
    <n v="0"/>
    <n v="0"/>
    <n v="42.23"/>
    <x v="3"/>
    <e v="#N/A"/>
    <x v="0"/>
    <x v="0"/>
  </r>
  <r>
    <d v="2018-11-06T00:00:00"/>
    <n v="590952"/>
    <m/>
    <n v="191164"/>
    <n v="900191"/>
    <s v="AMERICAN EXPRESS - MEMO"/>
    <s v="Flash Furniture Mid-Back Black"/>
    <n v="1"/>
    <n v="1120"/>
    <m/>
    <n v="640"/>
    <n v="0"/>
    <n v="0"/>
    <n v="11"/>
    <n v="0"/>
    <n v="0"/>
    <n v="0"/>
    <n v="87.95"/>
    <x v="3"/>
    <e v="#N/A"/>
    <x v="0"/>
    <x v="0"/>
  </r>
  <r>
    <d v="2018-10-12T00:00:00"/>
    <n v="590936"/>
    <m/>
    <n v="191135"/>
    <n v="900191"/>
    <s v="AMERICAN EXPRESS - MEMO"/>
    <s v="Solo Morgan 17.3 Inch RollingL"/>
    <n v="1"/>
    <n v="1130"/>
    <m/>
    <n v="640"/>
    <n v="0"/>
    <n v="0"/>
    <n v="1"/>
    <n v="0"/>
    <n v="0"/>
    <n v="0"/>
    <n v="42.23"/>
    <x v="3"/>
    <e v="#N/A"/>
    <x v="0"/>
    <x v="0"/>
  </r>
  <r>
    <d v="2018-10-05T00:00:00"/>
    <n v="110120"/>
    <m/>
    <n v="1955284"/>
    <n v="2750"/>
    <s v="COPP SYSTEMS INTEGRATOR LLC"/>
    <s v="Bogen Multicom 2000Intercom/Pa"/>
    <n v="1"/>
    <n v="1130"/>
    <m/>
    <n v="640"/>
    <n v="0"/>
    <n v="31700"/>
    <n v="1"/>
    <n v="0"/>
    <n v="205"/>
    <n v="0"/>
    <n v="1903.52"/>
    <x v="3"/>
    <e v="#N/A"/>
    <x v="0"/>
    <x v="0"/>
  </r>
  <r>
    <d v="2018-10-11T00:00:00"/>
    <n v="110130"/>
    <m/>
    <n v="1955280"/>
    <n v="305"/>
    <s v="APPLE COMPUTER INC."/>
    <s v="iPad Wi-Fi 128GB - Space Gray"/>
    <n v="1"/>
    <n v="1130"/>
    <m/>
    <n v="640"/>
    <n v="0"/>
    <n v="31700"/>
    <n v="1"/>
    <n v="0"/>
    <n v="205"/>
    <n v="0"/>
    <n v="798"/>
    <x v="3"/>
    <e v="#N/A"/>
    <x v="0"/>
    <x v="0"/>
  </r>
  <r>
    <d v="2018-10-12T00:00:00"/>
    <n v="590934"/>
    <m/>
    <n v="1955203"/>
    <n v="900191"/>
    <s v="AMERICAN EXPRESS - MEMO"/>
    <s v="Purchases"/>
    <n v="1"/>
    <n v="1130"/>
    <m/>
    <n v="640"/>
    <n v="0"/>
    <n v="31700"/>
    <n v="1"/>
    <n v="0"/>
    <n v="205"/>
    <n v="0"/>
    <n v="396"/>
    <x v="3"/>
    <e v="#N/A"/>
    <x v="0"/>
    <x v="0"/>
  </r>
  <r>
    <d v="2018-10-12T00:00:00"/>
    <n v="590936"/>
    <m/>
    <n v="1955203"/>
    <n v="900191"/>
    <s v="AMERICAN EXPRESS - MEMO"/>
    <s v="Purchases"/>
    <n v="1"/>
    <n v="1130"/>
    <m/>
    <n v="640"/>
    <n v="0"/>
    <n v="31700"/>
    <n v="1"/>
    <n v="0"/>
    <n v="205"/>
    <n v="0"/>
    <n v="42.98"/>
    <x v="3"/>
    <e v="#N/A"/>
    <x v="0"/>
    <x v="0"/>
  </r>
  <r>
    <d v="2018-10-12T00:00:00"/>
    <n v="590937"/>
    <m/>
    <n v="1955203"/>
    <n v="900191"/>
    <s v="AMERICAN EXPRESS - MEMO"/>
    <s v="Purchases"/>
    <n v="1"/>
    <n v="1130"/>
    <m/>
    <n v="640"/>
    <n v="0"/>
    <n v="31700"/>
    <n v="1"/>
    <n v="0"/>
    <n v="205"/>
    <n v="0"/>
    <n v="29"/>
    <x v="3"/>
    <e v="#N/A"/>
    <x v="0"/>
    <x v="0"/>
  </r>
  <r>
    <d v="2018-10-17T00:00:00"/>
    <n v="110245"/>
    <m/>
    <n v="1955288"/>
    <n v="39"/>
    <s v="ACER SERVICE CORPORATION"/>
    <s v="Adapter 45w 19v 3pin Black tip"/>
    <n v="1"/>
    <n v="1130"/>
    <m/>
    <n v="640"/>
    <n v="0"/>
    <n v="31700"/>
    <n v="1"/>
    <n v="0"/>
    <n v="205"/>
    <n v="0"/>
    <n v="118.2"/>
    <x v="3"/>
    <e v="#N/A"/>
    <x v="0"/>
    <x v="0"/>
  </r>
  <r>
    <d v="2018-10-17T00:00:00"/>
    <n v="110245"/>
    <m/>
    <n v="1955288"/>
    <n v="39"/>
    <s v="ACER SERVICE CORPORATION"/>
    <s v="LCD LED Touch 11.6 WXGA None"/>
    <n v="1"/>
    <n v="1130"/>
    <m/>
    <n v="640"/>
    <n v="0"/>
    <n v="31700"/>
    <n v="1"/>
    <n v="0"/>
    <n v="205"/>
    <n v="0"/>
    <n v="1344"/>
    <x v="3"/>
    <e v="#N/A"/>
    <x v="0"/>
    <x v="0"/>
  </r>
  <r>
    <d v="2018-10-17T00:00:00"/>
    <n v="110245"/>
    <m/>
    <n v="1955288"/>
    <n v="39"/>
    <s v="ACER SERVICE CORPORATION"/>
    <s v="Adapter 65w 19v 3pin Yellow"/>
    <n v="1"/>
    <n v="1130"/>
    <m/>
    <n v="640"/>
    <n v="0"/>
    <n v="31700"/>
    <n v="1"/>
    <n v="0"/>
    <n v="205"/>
    <n v="0"/>
    <n v="541.79999999999995"/>
    <x v="3"/>
    <e v="#N/A"/>
    <x v="0"/>
    <x v="0"/>
  </r>
  <r>
    <d v="2018-10-17T00:00:00"/>
    <n v="110245"/>
    <m/>
    <n v="1955288"/>
    <n v="39"/>
    <s v="ACER SERVICE CORPORATION"/>
    <s v="Battery 3Cell for C731"/>
    <n v="1"/>
    <n v="1130"/>
    <m/>
    <n v="640"/>
    <n v="0"/>
    <n v="31700"/>
    <n v="1"/>
    <n v="0"/>
    <n v="205"/>
    <n v="0"/>
    <n v="385"/>
    <x v="3"/>
    <e v="#N/A"/>
    <x v="0"/>
    <x v="0"/>
  </r>
  <r>
    <d v="2018-10-17T00:00:00"/>
    <n v="110245"/>
    <m/>
    <n v="1955288"/>
    <n v="39"/>
    <s v="ACER SERVICE CORPORATION"/>
    <s v="Keyboard w/Upper Assy."/>
    <n v="1"/>
    <n v="1130"/>
    <m/>
    <n v="640"/>
    <n v="0"/>
    <n v="31700"/>
    <n v="1"/>
    <n v="0"/>
    <n v="205"/>
    <n v="0"/>
    <n v="63.1"/>
    <x v="3"/>
    <e v="#N/A"/>
    <x v="0"/>
    <x v="0"/>
  </r>
  <r>
    <d v="2018-10-19T00:00:00"/>
    <n v="590938"/>
    <m/>
    <n v="1955310"/>
    <n v="900050"/>
    <s v="EXPENDITURE CORRECTION"/>
    <s v="Correction to Expense for"/>
    <n v="1"/>
    <n v="1130"/>
    <m/>
    <n v="640"/>
    <n v="0"/>
    <n v="31700"/>
    <n v="1"/>
    <n v="0"/>
    <n v="205"/>
    <n v="0"/>
    <n v="-1903.52"/>
    <x v="3"/>
    <e v="#N/A"/>
    <x v="0"/>
    <x v="0"/>
  </r>
  <r>
    <d v="2018-10-29T00:00:00"/>
    <n v="110358"/>
    <m/>
    <n v="1955176"/>
    <n v="4235"/>
    <s v="CDW GOVERNMENT, INC"/>
    <s v="FileMaker Pro License"/>
    <n v="1"/>
    <n v="1130"/>
    <m/>
    <n v="640"/>
    <n v="0"/>
    <n v="31700"/>
    <n v="1"/>
    <n v="0"/>
    <n v="205"/>
    <n v="0"/>
    <n v="975"/>
    <x v="3"/>
    <e v="#N/A"/>
    <x v="0"/>
    <x v="0"/>
  </r>
  <r>
    <d v="2018-11-06T00:00:00"/>
    <n v="590952"/>
    <m/>
    <n v="1955295"/>
    <n v="900191"/>
    <s v="AMERICAN EXPRESS - MEMO"/>
    <s v="Genovation Mini Terminal 910"/>
    <n v="1"/>
    <n v="1130"/>
    <m/>
    <n v="640"/>
    <n v="0"/>
    <n v="31700"/>
    <n v="1"/>
    <n v="0"/>
    <n v="205"/>
    <n v="0"/>
    <n v="249"/>
    <x v="3"/>
    <e v="#N/A"/>
    <x v="0"/>
    <x v="0"/>
  </r>
  <r>
    <d v="2018-11-06T00:00:00"/>
    <n v="590952"/>
    <m/>
    <n v="1955295"/>
    <n v="900191"/>
    <s v="AMERICAN EXPRESS - MEMO"/>
    <s v="Shipping"/>
    <n v="1"/>
    <n v="1130"/>
    <m/>
    <n v="640"/>
    <n v="0"/>
    <n v="31700"/>
    <n v="1"/>
    <n v="0"/>
    <n v="205"/>
    <n v="0"/>
    <n v="18.04"/>
    <x v="3"/>
    <e v="#N/A"/>
    <x v="0"/>
    <x v="0"/>
  </r>
  <r>
    <d v="2018-11-19T00:00:00"/>
    <n v="110540"/>
    <m/>
    <n v="1955318"/>
    <n v="19324"/>
    <s v="SCHOOLHOUSE ELECTRONICS,LLC"/>
    <s v="Smart Learning Suite"/>
    <n v="1"/>
    <n v="1130"/>
    <m/>
    <n v="640"/>
    <n v="0"/>
    <n v="31700"/>
    <n v="1"/>
    <n v="0"/>
    <n v="205"/>
    <n v="0"/>
    <n v="6605.4"/>
    <x v="3"/>
    <e v="#N/A"/>
    <x v="0"/>
    <x v="0"/>
  </r>
  <r>
    <d v="2018-11-27T00:00:00"/>
    <n v="110571"/>
    <m/>
    <n v="1955321"/>
    <n v="4235"/>
    <s v="CDW GOVERNMENT, INC"/>
    <s v="HP 49X Toner for 1320 HP"/>
    <n v="1"/>
    <n v="1130"/>
    <m/>
    <n v="640"/>
    <n v="0"/>
    <n v="31700"/>
    <n v="1"/>
    <n v="0"/>
    <n v="205"/>
    <n v="0"/>
    <n v="203.89"/>
    <x v="3"/>
    <e v="#N/A"/>
    <x v="0"/>
    <x v="0"/>
  </r>
  <r>
    <d v="2018-12-17T00:00:00"/>
    <n v="590971"/>
    <m/>
    <n v="1955320"/>
    <n v="900191"/>
    <s v="AMERICAN EXPRESS - MEMO"/>
    <s v="Genovation keypad 910"/>
    <n v="1"/>
    <n v="1130"/>
    <m/>
    <n v="640"/>
    <n v="0"/>
    <n v="31700"/>
    <n v="1"/>
    <n v="0"/>
    <n v="205"/>
    <n v="0"/>
    <n v="249"/>
    <x v="3"/>
    <e v="#N/A"/>
    <x v="0"/>
    <x v="0"/>
  </r>
  <r>
    <d v="2018-12-17T00:00:00"/>
    <n v="590971"/>
    <m/>
    <n v="1955320"/>
    <n v="900191"/>
    <s v="AMERICAN EXPRESS - MEMO"/>
    <s v="SquareUp Fee"/>
    <n v="1"/>
    <n v="1130"/>
    <m/>
    <n v="640"/>
    <n v="0"/>
    <n v="31700"/>
    <n v="1"/>
    <n v="0"/>
    <n v="205"/>
    <n v="0"/>
    <n v="18.04"/>
    <x v="3"/>
    <e v="#N/A"/>
    <x v="0"/>
    <x v="0"/>
  </r>
  <r>
    <d v="2018-12-20T00:00:00"/>
    <n v="110775"/>
    <m/>
    <n v="1955333"/>
    <n v="20390"/>
    <s v="IDENTISYS INC"/>
    <s v="Red Custom Lanyard 0010 - Silk"/>
    <n v="1"/>
    <n v="1130"/>
    <m/>
    <n v="640"/>
    <n v="0"/>
    <n v="31700"/>
    <n v="1"/>
    <n v="0"/>
    <n v="205"/>
    <n v="0"/>
    <n v="215"/>
    <x v="3"/>
    <e v="#N/A"/>
    <x v="0"/>
    <x v="0"/>
  </r>
  <r>
    <d v="2018-10-17T00:00:00"/>
    <n v="110245"/>
    <m/>
    <n v="1955288"/>
    <n v="39"/>
    <s v="ACER SERVICE CORPORATION"/>
    <s v="Power Cord 1m  Charging cable"/>
    <n v="1"/>
    <n v="1130"/>
    <m/>
    <n v="640"/>
    <n v="0"/>
    <n v="31700"/>
    <n v="2"/>
    <n v="0"/>
    <n v="205"/>
    <n v="0"/>
    <n v="267.75"/>
    <x v="3"/>
    <e v="#N/A"/>
    <x v="0"/>
    <x v="0"/>
  </r>
  <r>
    <d v="2018-11-27T00:00:00"/>
    <n v="110556"/>
    <m/>
    <n v="1955341"/>
    <n v="16136"/>
    <s v="PHONAK HEARING SYSTEMS,LLC"/>
    <s v="CREDIT 16-17"/>
    <n v="1"/>
    <n v="1230"/>
    <m/>
    <n v="640"/>
    <n v="0"/>
    <n v="0"/>
    <n v="8"/>
    <n v="0"/>
    <n v="414"/>
    <n v="0"/>
    <n v="-847.11"/>
    <x v="3"/>
    <e v="#N/A"/>
    <x v="0"/>
    <x v="0"/>
  </r>
  <r>
    <d v="2018-12-18T00:00:00"/>
    <n v="110757"/>
    <m/>
    <n v="191177"/>
    <n v="21149"/>
    <s v="WOODWIND &amp; BRASSWIND,LLC"/>
    <s v="JBL EON208P 300W PACKAGED PA"/>
    <n v="1"/>
    <n v="2212"/>
    <m/>
    <n v="640"/>
    <n v="0"/>
    <n v="0"/>
    <n v="0"/>
    <n v="0"/>
    <n v="402"/>
    <n v="0"/>
    <n v="699"/>
    <x v="3"/>
    <e v="#N/A"/>
    <x v="0"/>
    <x v="0"/>
  </r>
  <r>
    <d v="2018-12-18T00:00:00"/>
    <n v="110757"/>
    <m/>
    <n v="191177"/>
    <n v="21149"/>
    <s v="WOODWIND &amp; BRASSWIND,LLC"/>
    <s v="SENNHEISER XSW2-ME3 HEADSET"/>
    <n v="1"/>
    <n v="2212"/>
    <m/>
    <n v="640"/>
    <n v="0"/>
    <n v="0"/>
    <n v="0"/>
    <n v="0"/>
    <n v="402"/>
    <n v="0"/>
    <n v="449.95"/>
    <x v="3"/>
    <e v="#N/A"/>
    <x v="0"/>
    <x v="0"/>
  </r>
  <r>
    <d v="2018-12-18T00:00:00"/>
    <n v="110757"/>
    <m/>
    <n v="191177"/>
    <n v="21149"/>
    <s v="WOODWIND &amp; BRASSWIND,LLC"/>
    <s v="S/H"/>
    <n v="1"/>
    <n v="2212"/>
    <m/>
    <n v="640"/>
    <n v="0"/>
    <n v="0"/>
    <n v="0"/>
    <n v="0"/>
    <n v="402"/>
    <n v="0"/>
    <n v="0"/>
    <x v="3"/>
    <e v="#N/A"/>
    <x v="0"/>
    <x v="0"/>
  </r>
  <r>
    <d v="2018-11-06T00:00:00"/>
    <n v="590952"/>
    <m/>
    <n v="1955294"/>
    <n v="900191"/>
    <s v="AMERICAN EXPRESS - MEMO"/>
    <s v="Security Monitor wall mounts(3"/>
    <n v="1"/>
    <n v="2710"/>
    <m/>
    <n v="640"/>
    <n v="0"/>
    <n v="0"/>
    <n v="66"/>
    <n v="0"/>
    <n v="0"/>
    <n v="0"/>
    <n v="149.85"/>
    <x v="3"/>
    <e v="#N/A"/>
    <x v="0"/>
    <x v="0"/>
  </r>
  <r>
    <d v="2018-11-07T00:00:00"/>
    <n v="110411"/>
    <m/>
    <n v="1955174"/>
    <n v="2969"/>
    <s v="BOWSER MORNER"/>
    <s v="Phase II Environmental Site"/>
    <n v="1"/>
    <n v="2720"/>
    <m/>
    <n v="620"/>
    <n v="0"/>
    <n v="0"/>
    <n v="1"/>
    <n v="0"/>
    <n v="900"/>
    <n v="0"/>
    <n v="11200"/>
    <x v="3"/>
    <e v="#N/A"/>
    <x v="0"/>
    <x v="0"/>
  </r>
  <r>
    <d v="2018-10-11T00:00:00"/>
    <n v="110131"/>
    <m/>
    <n v="1955140"/>
    <n v="2969"/>
    <s v="BOWSER MORNER"/>
    <s v="Phase I Kenton Ridge Property"/>
    <n v="1"/>
    <n v="2720"/>
    <m/>
    <n v="640"/>
    <n v="0"/>
    <n v="0"/>
    <n v="2"/>
    <n v="0"/>
    <n v="900"/>
    <n v="0"/>
    <n v="3000"/>
    <x v="3"/>
    <e v="#N/A"/>
    <x v="0"/>
    <x v="0"/>
  </r>
  <r>
    <d v="2018-10-11T00:00:00"/>
    <n v="110169"/>
    <m/>
    <n v="1955200"/>
    <n v="12109"/>
    <s v="THE KLEINGERS GROUP, INC"/>
    <s v="Survey Services KR Site"/>
    <n v="1"/>
    <n v="2720"/>
    <m/>
    <n v="640"/>
    <n v="0"/>
    <n v="0"/>
    <n v="2"/>
    <n v="0"/>
    <n v="900"/>
    <n v="0"/>
    <n v="3000"/>
    <x v="3"/>
    <e v="#N/A"/>
    <x v="0"/>
    <x v="0"/>
  </r>
  <r>
    <d v="2018-11-07T00:00:00"/>
    <n v="110409"/>
    <m/>
    <n v="1955140"/>
    <n v="2969"/>
    <s v="BOWSER MORNER"/>
    <s v="Phase I Kenton Ridge Property"/>
    <n v="1"/>
    <n v="2720"/>
    <m/>
    <n v="640"/>
    <n v="0"/>
    <n v="0"/>
    <n v="2"/>
    <n v="0"/>
    <n v="900"/>
    <n v="0"/>
    <n v="1800"/>
    <x v="3"/>
    <e v="#N/A"/>
    <x v="0"/>
    <x v="0"/>
  </r>
  <r>
    <d v="2018-11-07T00:00:00"/>
    <n v="110440"/>
    <m/>
    <n v="1955200"/>
    <n v="12109"/>
    <s v="THE KLEINGERS GROUP, INC"/>
    <s v="Survey Services KR Site"/>
    <n v="1"/>
    <n v="2720"/>
    <m/>
    <n v="640"/>
    <n v="0"/>
    <n v="0"/>
    <n v="2"/>
    <n v="0"/>
    <n v="900"/>
    <n v="0"/>
    <n v="12760"/>
    <x v="3"/>
    <e v="#N/A"/>
    <x v="0"/>
    <x v="0"/>
  </r>
  <r>
    <d v="2018-11-08T00:00:00"/>
    <n v="110455"/>
    <m/>
    <n v="1955200"/>
    <n v="12109"/>
    <s v="THE KLEINGERS GROUP, INC"/>
    <s v="Survey Services KR Site"/>
    <n v="1"/>
    <n v="2720"/>
    <m/>
    <n v="640"/>
    <n v="0"/>
    <n v="0"/>
    <n v="2"/>
    <n v="0"/>
    <n v="900"/>
    <n v="0"/>
    <n v="10586"/>
    <x v="3"/>
    <e v="#N/A"/>
    <x v="0"/>
    <x v="0"/>
  </r>
  <r>
    <d v="2018-11-27T00:00:00"/>
    <n v="110592"/>
    <m/>
    <n v="1955181"/>
    <n v="18266"/>
    <s v="RUETSCHLE"/>
    <s v="KR RE-USE STUDY"/>
    <n v="1"/>
    <n v="2720"/>
    <m/>
    <n v="640"/>
    <n v="0"/>
    <n v="0"/>
    <n v="2"/>
    <n v="0"/>
    <n v="900"/>
    <n v="0"/>
    <n v="2500"/>
    <x v="3"/>
    <e v="#N/A"/>
    <x v="0"/>
    <x v="0"/>
  </r>
  <r>
    <d v="2018-12-20T00:00:00"/>
    <n v="110791"/>
    <m/>
    <n v="1955200"/>
    <n v="12109"/>
    <s v="THE KLEINGERS GROUP, INC"/>
    <s v="Survey Services KR Site"/>
    <n v="1"/>
    <n v="2720"/>
    <m/>
    <n v="640"/>
    <n v="0"/>
    <n v="0"/>
    <n v="2"/>
    <n v="0"/>
    <n v="900"/>
    <n v="0"/>
    <n v="21157.5"/>
    <x v="3"/>
    <e v="#N/A"/>
    <x v="0"/>
    <x v="0"/>
  </r>
  <r>
    <d v="2018-10-25T00:00:00"/>
    <n v="110315"/>
    <m/>
    <n v="196619"/>
    <n v="13080"/>
    <s v="MADER ELECTRIC MOTOR AND"/>
    <s v="SV"/>
    <n v="1"/>
    <n v="2720"/>
    <m/>
    <n v="640"/>
    <n v="0"/>
    <n v="0"/>
    <n v="4"/>
    <n v="0"/>
    <n v="900"/>
    <n v="0"/>
    <n v="305.94"/>
    <x v="3"/>
    <e v="#N/A"/>
    <x v="0"/>
    <x v="0"/>
  </r>
  <r>
    <d v="2018-10-19T00:00:00"/>
    <n v="110276"/>
    <m/>
    <n v="199040"/>
    <n v="16046"/>
    <s v="PAXTON COMMUNICATIONS INC"/>
    <s v="Six (6) school bus 2-wayradios"/>
    <n v="1"/>
    <n v="2829"/>
    <m/>
    <n v="640"/>
    <n v="0"/>
    <n v="0"/>
    <n v="90"/>
    <n v="0"/>
    <n v="0"/>
    <n v="0"/>
    <n v="3294"/>
    <x v="3"/>
    <e v="#N/A"/>
    <x v="0"/>
    <x v="0"/>
  </r>
  <r>
    <d v="2018-12-17T00:00:00"/>
    <n v="110728"/>
    <m/>
    <n v="1955366"/>
    <n v="1304"/>
    <s v="BEAU TOWNSEND FORD, INC"/>
    <s v="2019 FORD TRUCK"/>
    <n v="1"/>
    <n v="2840"/>
    <m/>
    <n v="640"/>
    <n v="0"/>
    <n v="0"/>
    <n v="90"/>
    <n v="0"/>
    <n v="0"/>
    <n v="0"/>
    <n v="34500"/>
    <x v="3"/>
    <e v="#N/A"/>
    <x v="0"/>
    <x v="0"/>
  </r>
  <r>
    <d v="2019-01-11T00:00:00"/>
    <n v="590982"/>
    <m/>
    <n v="191178"/>
    <n v="900191"/>
    <s v="AMERICAN EXPRESS - MEMO"/>
    <s v="PARK &amp; SUN SPORTSBUNGEE-SLIP-N"/>
    <n v="1"/>
    <n v="1110"/>
    <m/>
    <n v="640"/>
    <n v="0"/>
    <n v="0"/>
    <n v="8"/>
    <n v="0"/>
    <n v="0"/>
    <n v="0"/>
    <n v="29.98"/>
    <x v="3"/>
    <e v="#N/A"/>
    <x v="0"/>
    <x v="0"/>
  </r>
  <r>
    <d v="2019-01-11T00:00:00"/>
    <n v="590982"/>
    <m/>
    <n v="191178"/>
    <n v="900191"/>
    <s v="AMERICAN EXPRESS - MEMO"/>
    <s v="MONOPRICE HOOK AND LOOPFASTENI"/>
    <n v="1"/>
    <n v="1110"/>
    <m/>
    <n v="640"/>
    <n v="0"/>
    <n v="0"/>
    <n v="8"/>
    <n v="0"/>
    <n v="0"/>
    <n v="0"/>
    <n v="4.79"/>
    <x v="3"/>
    <e v="#N/A"/>
    <x v="0"/>
    <x v="0"/>
  </r>
  <r>
    <d v="2019-01-11T00:00:00"/>
    <n v="590982"/>
    <m/>
    <n v="1955376"/>
    <n v="900191"/>
    <s v="AMERICAN EXPRESS - MEMO"/>
    <s v="Blank Cavity Cover43-239IV"/>
    <n v="1"/>
    <n v="1130"/>
    <m/>
    <n v="640"/>
    <n v="0"/>
    <n v="31700"/>
    <n v="1"/>
    <n v="0"/>
    <n v="0"/>
    <n v="0"/>
    <n v="1.4"/>
    <x v="3"/>
    <e v="#N/A"/>
    <x v="0"/>
    <x v="0"/>
  </r>
  <r>
    <d v="2019-01-08T00:00:00"/>
    <n v="110843"/>
    <m/>
    <n v="1955360"/>
    <n v="2658"/>
    <s v="COMPUTER NETWORK ACCESS,INC."/>
    <s v="DisplayPort to VGA Adapter"/>
    <n v="1"/>
    <n v="1130"/>
    <m/>
    <n v="640"/>
    <n v="0"/>
    <n v="31700"/>
    <n v="1"/>
    <n v="0"/>
    <n v="205"/>
    <n v="0"/>
    <n v="49.5"/>
    <x v="3"/>
    <e v="#N/A"/>
    <x v="0"/>
    <x v="0"/>
  </r>
  <r>
    <d v="2019-01-08T00:00:00"/>
    <n v="110843"/>
    <m/>
    <n v="1955360"/>
    <n v="2658"/>
    <s v="COMPUTER NETWORK ACCESS,INC."/>
    <s v="15' USB 2.0 Cable A Male to B"/>
    <n v="1"/>
    <n v="1130"/>
    <m/>
    <n v="640"/>
    <n v="0"/>
    <n v="31700"/>
    <n v="1"/>
    <n v="0"/>
    <n v="205"/>
    <n v="0"/>
    <n v="6.9"/>
    <x v="3"/>
    <e v="#N/A"/>
    <x v="0"/>
    <x v="0"/>
  </r>
  <r>
    <d v="2019-01-11T00:00:00"/>
    <n v="590982"/>
    <m/>
    <n v="1955376"/>
    <n v="900191"/>
    <s v="AMERICAN EXPRESS - MEMO"/>
    <s v="60' HDMI to HDMI Cable604206"/>
    <n v="1"/>
    <n v="1130"/>
    <m/>
    <n v="640"/>
    <n v="0"/>
    <n v="31700"/>
    <n v="1"/>
    <n v="0"/>
    <n v="205"/>
    <n v="0"/>
    <n v="49"/>
    <x v="3"/>
    <e v="#N/A"/>
    <x v="0"/>
    <x v="0"/>
  </r>
  <r>
    <d v="2019-01-11T00:00:00"/>
    <n v="590982"/>
    <m/>
    <n v="1955376"/>
    <n v="900191"/>
    <s v="AMERICAN EXPRESS - MEMO"/>
    <s v="6' HDMI to HDMI Cable72-776"/>
    <n v="1"/>
    <n v="1130"/>
    <m/>
    <n v="640"/>
    <n v="0"/>
    <n v="31700"/>
    <n v="1"/>
    <n v="0"/>
    <n v="205"/>
    <n v="0"/>
    <n v="5.8"/>
    <x v="3"/>
    <e v="#N/A"/>
    <x v="0"/>
    <x v="0"/>
  </r>
  <r>
    <d v="2019-01-11T00:00:00"/>
    <n v="590982"/>
    <m/>
    <n v="1955376"/>
    <n v="900191"/>
    <s v="AMERICAN EXPRESS - MEMO"/>
    <s v="20' HDMI to HDMI Cable181205"/>
    <n v="1"/>
    <n v="1130"/>
    <m/>
    <n v="640"/>
    <n v="0"/>
    <n v="31700"/>
    <n v="1"/>
    <n v="0"/>
    <n v="205"/>
    <n v="0"/>
    <n v="19"/>
    <x v="3"/>
    <e v="#N/A"/>
    <x v="0"/>
    <x v="0"/>
  </r>
  <r>
    <d v="2019-01-29T00:00:00"/>
    <n v="110991"/>
    <m/>
    <n v="1955371"/>
    <n v="2658"/>
    <s v="COMPUTER NETWORK ACCESS,INC."/>
    <s v="1-Gang Non-Metallic"/>
    <n v="1"/>
    <n v="1130"/>
    <m/>
    <n v="640"/>
    <n v="0"/>
    <n v="31700"/>
    <n v="1"/>
    <n v="0"/>
    <n v="205"/>
    <n v="0"/>
    <n v="6.3"/>
    <x v="3"/>
    <e v="#N/A"/>
    <x v="0"/>
    <x v="0"/>
  </r>
  <r>
    <d v="2019-01-29T00:00:00"/>
    <n v="110991"/>
    <m/>
    <n v="1955371"/>
    <n v="2658"/>
    <s v="COMPUTER NETWORK ACCESS,INC."/>
    <s v="4U Hinged Extendable Wall"/>
    <n v="1"/>
    <n v="1130"/>
    <m/>
    <n v="640"/>
    <n v="0"/>
    <n v="31700"/>
    <n v="1"/>
    <n v="0"/>
    <n v="205"/>
    <n v="0"/>
    <n v="32.5"/>
    <x v="3"/>
    <e v="#N/A"/>
    <x v="0"/>
    <x v="0"/>
  </r>
  <r>
    <d v="2019-01-29T00:00:00"/>
    <n v="110991"/>
    <m/>
    <n v="1955371"/>
    <n v="2658"/>
    <s v="COMPUTER NETWORK ACCESS,INC."/>
    <s v="1000 ft 350MHz CMR UTP Solid"/>
    <n v="1"/>
    <n v="1130"/>
    <m/>
    <n v="640"/>
    <n v="0"/>
    <n v="31700"/>
    <n v="1"/>
    <n v="0"/>
    <n v="205"/>
    <n v="0"/>
    <n v="79.5"/>
    <x v="3"/>
    <e v="#N/A"/>
    <x v="0"/>
    <x v="0"/>
  </r>
  <r>
    <d v="2019-01-29T00:00:00"/>
    <n v="110991"/>
    <m/>
    <n v="1955371"/>
    <n v="2658"/>
    <s v="COMPUTER NETWORK ACCESS,INC."/>
    <s v="2 Cavity Smooth Face Keystone"/>
    <n v="1"/>
    <n v="1130"/>
    <m/>
    <n v="640"/>
    <n v="0"/>
    <n v="31700"/>
    <n v="1"/>
    <n v="0"/>
    <n v="205"/>
    <n v="0"/>
    <n v="1.47"/>
    <x v="3"/>
    <e v="#N/A"/>
    <x v="0"/>
    <x v="0"/>
  </r>
  <r>
    <d v="2019-01-29T00:00:00"/>
    <n v="110991"/>
    <m/>
    <n v="1955371"/>
    <n v="2658"/>
    <s v="COMPUTER NETWORK ACCESS,INC."/>
    <s v="Using PO# 1955371"/>
    <n v="1"/>
    <n v="1130"/>
    <m/>
    <n v="640"/>
    <n v="0"/>
    <n v="31700"/>
    <n v="1"/>
    <n v="0"/>
    <n v="205"/>
    <n v="0"/>
    <n v="0"/>
    <x v="3"/>
    <e v="#N/A"/>
    <x v="0"/>
    <x v="0"/>
  </r>
  <r>
    <d v="2019-01-29T00:00:00"/>
    <n v="110992"/>
    <m/>
    <n v="1955375"/>
    <n v="4235"/>
    <s v="CDW GOVERNMENT, INC"/>
    <s v="HP LaserJet MFP M227fdw"/>
    <n v="1"/>
    <n v="1130"/>
    <m/>
    <n v="640"/>
    <n v="0"/>
    <n v="31700"/>
    <n v="1"/>
    <n v="0"/>
    <n v="205"/>
    <n v="0"/>
    <n v="269"/>
    <x v="3"/>
    <e v="#N/A"/>
    <x v="0"/>
    <x v="0"/>
  </r>
  <r>
    <d v="2019-01-29T00:00:00"/>
    <n v="110992"/>
    <m/>
    <n v="1955375"/>
    <n v="4235"/>
    <s v="CDW GOVERNMENT, INC"/>
    <s v="HP 30X-Black LaserJet Toner"/>
    <n v="1"/>
    <n v="1130"/>
    <m/>
    <n v="640"/>
    <n v="0"/>
    <n v="31700"/>
    <n v="1"/>
    <n v="0"/>
    <n v="205"/>
    <n v="0"/>
    <n v="201.98"/>
    <x v="3"/>
    <e v="#N/A"/>
    <x v="0"/>
    <x v="0"/>
  </r>
  <r>
    <d v="2019-01-29T00:00:00"/>
    <n v="111021"/>
    <m/>
    <n v="1955383"/>
    <n v="4235"/>
    <s v="CDW GOVERNMENT, INC"/>
    <s v="HP EliteBook 840 G5 14&quot;"/>
    <n v="1"/>
    <n v="1130"/>
    <m/>
    <n v="640"/>
    <n v="0"/>
    <n v="31700"/>
    <n v="1"/>
    <n v="0"/>
    <n v="205"/>
    <n v="0"/>
    <n v="5955"/>
    <x v="3"/>
    <e v="#N/A"/>
    <x v="0"/>
    <x v="0"/>
  </r>
  <r>
    <d v="2019-01-29T00:00:00"/>
    <n v="111021"/>
    <m/>
    <n v="1955383"/>
    <n v="4235"/>
    <s v="CDW GOVERNMENT, INC"/>
    <s v="HP UltraSlim Docking Station"/>
    <n v="1"/>
    <n v="1130"/>
    <m/>
    <n v="640"/>
    <n v="0"/>
    <n v="31700"/>
    <n v="1"/>
    <n v="0"/>
    <n v="205"/>
    <n v="0"/>
    <n v="937.6"/>
    <x v="3"/>
    <e v="#N/A"/>
    <x v="0"/>
    <x v="0"/>
  </r>
  <r>
    <d v="2019-01-29T00:00:00"/>
    <n v="111021"/>
    <m/>
    <n v="1955383"/>
    <n v="4235"/>
    <s v="CDW GOVERNMENT, INC"/>
    <s v="Logitech MK710 Wireless"/>
    <n v="1"/>
    <n v="1130"/>
    <m/>
    <n v="640"/>
    <n v="0"/>
    <n v="31700"/>
    <n v="1"/>
    <n v="0"/>
    <n v="205"/>
    <n v="0"/>
    <n v="390"/>
    <x v="3"/>
    <e v="#N/A"/>
    <x v="0"/>
    <x v="0"/>
  </r>
  <r>
    <d v="2019-01-29T00:00:00"/>
    <n v="111021"/>
    <m/>
    <n v="1955383"/>
    <n v="4235"/>
    <s v="CDW GOVERNMENT, INC"/>
    <s v="Samsung SE 200 Series S22E200B"/>
    <n v="1"/>
    <n v="1130"/>
    <m/>
    <n v="640"/>
    <n v="0"/>
    <n v="31700"/>
    <n v="1"/>
    <n v="0"/>
    <n v="205"/>
    <n v="0"/>
    <n v="1418.48"/>
    <x v="3"/>
    <e v="#N/A"/>
    <x v="0"/>
    <x v="0"/>
  </r>
  <r>
    <d v="2019-01-29T00:00:00"/>
    <n v="111021"/>
    <m/>
    <n v="1955383"/>
    <n v="4235"/>
    <s v="CDW GOVERNMENT, INC"/>
    <s v="Microsoft Office Professional"/>
    <n v="1"/>
    <n v="1130"/>
    <m/>
    <n v="640"/>
    <n v="0"/>
    <n v="31700"/>
    <n v="1"/>
    <n v="0"/>
    <n v="205"/>
    <n v="0"/>
    <n v="309.95"/>
    <x v="3"/>
    <e v="#N/A"/>
    <x v="0"/>
    <x v="0"/>
  </r>
  <r>
    <d v="2019-01-29T00:00:00"/>
    <n v="111021"/>
    <m/>
    <n v="1955383"/>
    <n v="4235"/>
    <s v="CDW GOVERNMENT, INC"/>
    <s v="C2G 8&quot; DisplayPort to DVI"/>
    <n v="1"/>
    <n v="1130"/>
    <m/>
    <n v="640"/>
    <n v="0"/>
    <n v="31700"/>
    <n v="1"/>
    <n v="0"/>
    <n v="205"/>
    <n v="0"/>
    <n v="120"/>
    <x v="3"/>
    <e v="#N/A"/>
    <x v="0"/>
    <x v="0"/>
  </r>
  <r>
    <d v="2019-01-11T00:00:00"/>
    <n v="110921"/>
    <m/>
    <n v="1902140"/>
    <n v="26265"/>
    <s v="WOLVERINE SPORTS"/>
    <s v="Pickle Ball Tournament System"/>
    <n v="1"/>
    <n v="2212"/>
    <m/>
    <n v="640"/>
    <n v="0"/>
    <n v="0"/>
    <n v="1"/>
    <n v="0"/>
    <n v="402"/>
    <n v="0"/>
    <n v="694"/>
    <x v="3"/>
    <e v="#N/A"/>
    <x v="7"/>
    <x v="0"/>
  </r>
  <r>
    <d v="2019-01-11T00:00:00"/>
    <n v="110921"/>
    <m/>
    <n v="1902140"/>
    <n v="26265"/>
    <s v="WOLVERINE SPORTS"/>
    <s v="SWINGER PADDLE  GA130P"/>
    <n v="1"/>
    <n v="2212"/>
    <m/>
    <n v="640"/>
    <n v="0"/>
    <n v="0"/>
    <n v="1"/>
    <n v="0"/>
    <n v="402"/>
    <n v="0"/>
    <n v="129.5"/>
    <x v="3"/>
    <e v="#N/A"/>
    <x v="7"/>
    <x v="0"/>
  </r>
  <r>
    <d v="2019-01-11T00:00:00"/>
    <n v="110921"/>
    <m/>
    <n v="1902140"/>
    <n v="26265"/>
    <s v="WOLVERINE SPORTS"/>
    <s v="DURA-FAST PICKE BALLS  GA136P"/>
    <n v="1"/>
    <n v="2212"/>
    <m/>
    <n v="640"/>
    <n v="0"/>
    <n v="0"/>
    <n v="1"/>
    <n v="0"/>
    <n v="402"/>
    <n v="0"/>
    <n v="27.5"/>
    <x v="3"/>
    <e v="#N/A"/>
    <x v="7"/>
    <x v="0"/>
  </r>
  <r>
    <d v="2019-01-11T00:00:00"/>
    <n v="110921"/>
    <m/>
    <n v="1902140"/>
    <n v="26265"/>
    <s v="WOLVERINE SPORTS"/>
    <s v="POLY PLAYGROUND BALLS  BL303P"/>
    <n v="1"/>
    <n v="2212"/>
    <m/>
    <n v="640"/>
    <n v="0"/>
    <n v="0"/>
    <n v="1"/>
    <n v="0"/>
    <n v="402"/>
    <n v="0"/>
    <n v="41.95"/>
    <x v="3"/>
    <e v="#N/A"/>
    <x v="7"/>
    <x v="0"/>
  </r>
  <r>
    <d v="2019-01-11T00:00:00"/>
    <n v="110921"/>
    <m/>
    <n v="1902140"/>
    <n v="26265"/>
    <s v="WOLVERINE SPORTS"/>
    <s v="INDOOR NYLON SHUTTLECOCK"/>
    <n v="1"/>
    <n v="2212"/>
    <m/>
    <n v="640"/>
    <n v="0"/>
    <n v="0"/>
    <n v="1"/>
    <n v="0"/>
    <n v="402"/>
    <n v="0"/>
    <n v="20.97"/>
    <x v="3"/>
    <e v="#N/A"/>
    <x v="7"/>
    <x v="0"/>
  </r>
  <r>
    <d v="2019-01-11T00:00:00"/>
    <n v="110921"/>
    <m/>
    <n v="1902140"/>
    <n v="26265"/>
    <s v="WOLVERINE SPORTS"/>
    <s v="ALL STAR RACQUET RA007P"/>
    <n v="1"/>
    <n v="2212"/>
    <m/>
    <n v="640"/>
    <n v="0"/>
    <n v="0"/>
    <n v="1"/>
    <n v="0"/>
    <n v="402"/>
    <n v="0"/>
    <n v="71.599999999999994"/>
    <x v="3"/>
    <e v="#N/A"/>
    <x v="7"/>
    <x v="0"/>
  </r>
  <r>
    <d v="2019-01-11T00:00:00"/>
    <n v="110921"/>
    <m/>
    <n v="1902140"/>
    <n v="26265"/>
    <s v="WOLVERINE SPORTS"/>
    <s v="POOF SOCCER BALL BA266P"/>
    <n v="1"/>
    <n v="2212"/>
    <m/>
    <n v="640"/>
    <n v="0"/>
    <n v="0"/>
    <n v="1"/>
    <n v="0"/>
    <n v="402"/>
    <n v="0"/>
    <n v="9.5"/>
    <x v="3"/>
    <e v="#N/A"/>
    <x v="7"/>
    <x v="0"/>
  </r>
  <r>
    <d v="2019-01-11T00:00:00"/>
    <n v="110921"/>
    <m/>
    <n v="1902140"/>
    <n v="26265"/>
    <s v="WOLVERINE SPORTS"/>
    <s v="30&quot; BOTTLE BARREL BAT  GA018P"/>
    <n v="1"/>
    <n v="2212"/>
    <m/>
    <n v="640"/>
    <n v="0"/>
    <n v="0"/>
    <n v="1"/>
    <n v="0"/>
    <n v="402"/>
    <n v="0"/>
    <n v="5.2"/>
    <x v="3"/>
    <e v="#N/A"/>
    <x v="7"/>
    <x v="0"/>
  </r>
  <r>
    <d v="2019-01-11T00:00:00"/>
    <n v="110921"/>
    <m/>
    <n v="1902140"/>
    <n v="26265"/>
    <s v="WOLVERINE SPORTS"/>
    <s v="DODGEBALL  BA758P"/>
    <n v="1"/>
    <n v="2212"/>
    <m/>
    <n v="640"/>
    <n v="0"/>
    <n v="0"/>
    <n v="1"/>
    <n v="0"/>
    <n v="402"/>
    <n v="0"/>
    <n v="70.5"/>
    <x v="3"/>
    <e v="#N/A"/>
    <x v="7"/>
    <x v="0"/>
  </r>
  <r>
    <d v="2019-01-11T00:00:00"/>
    <n v="110921"/>
    <m/>
    <n v="1902140"/>
    <n v="26265"/>
    <s v="WOLVERINE SPORTS"/>
    <s v="YOGA MAT PS673P"/>
    <n v="1"/>
    <n v="2212"/>
    <m/>
    <n v="640"/>
    <n v="0"/>
    <n v="0"/>
    <n v="1"/>
    <n v="0"/>
    <n v="402"/>
    <n v="0"/>
    <n v="63.8"/>
    <x v="3"/>
    <e v="#N/A"/>
    <x v="7"/>
    <x v="0"/>
  </r>
  <r>
    <d v="2019-01-11T00:00:00"/>
    <n v="110921"/>
    <m/>
    <n v="1902140"/>
    <n v="26265"/>
    <s v="WOLVERINE SPORTS"/>
    <s v="LIMITED FLIGHT SOFTBALL BA673P"/>
    <n v="1"/>
    <n v="2212"/>
    <m/>
    <n v="640"/>
    <n v="0"/>
    <n v="0"/>
    <n v="1"/>
    <n v="0"/>
    <n v="402"/>
    <n v="0"/>
    <n v="11.9"/>
    <x v="3"/>
    <e v="#N/A"/>
    <x v="7"/>
    <x v="0"/>
  </r>
  <r>
    <d v="2019-01-11T00:00:00"/>
    <n v="110921"/>
    <m/>
    <n v="1902140"/>
    <n v="26265"/>
    <s v="WOLVERINE SPORTS"/>
    <s v="S/H"/>
    <n v="1"/>
    <n v="2212"/>
    <m/>
    <n v="640"/>
    <n v="0"/>
    <n v="0"/>
    <n v="1"/>
    <n v="0"/>
    <n v="402"/>
    <n v="0"/>
    <n v="183.43"/>
    <x v="3"/>
    <e v="#N/A"/>
    <x v="7"/>
    <x v="0"/>
  </r>
  <r>
    <d v="2019-01-11T00:00:00"/>
    <n v="590982"/>
    <m/>
    <n v="191178"/>
    <n v="900191"/>
    <s v="AMERICAN EXPRESS - MEMO"/>
    <s v="TO BE ORDERED FROM AMAZONPYLE"/>
    <n v="1"/>
    <n v="2212"/>
    <m/>
    <n v="640"/>
    <n v="0"/>
    <n v="0"/>
    <n v="1"/>
    <n v="0"/>
    <n v="402"/>
    <n v="0"/>
    <n v="50.98"/>
    <x v="3"/>
    <e v="#N/A"/>
    <x v="7"/>
    <x v="0"/>
  </r>
  <r>
    <d v="2019-01-11T00:00:00"/>
    <n v="590982"/>
    <m/>
    <n v="191178"/>
    <n v="900191"/>
    <s v="AMERICAN EXPRESS - MEMO"/>
    <s v="TO BE ORDERED FROM AMAZONWOODW"/>
    <n v="1"/>
    <n v="2212"/>
    <m/>
    <n v="640"/>
    <n v="0"/>
    <n v="0"/>
    <n v="1"/>
    <n v="0"/>
    <n v="402"/>
    <n v="0"/>
    <n v="39.979999999999997"/>
    <x v="3"/>
    <e v="#N/A"/>
    <x v="7"/>
    <x v="0"/>
  </r>
  <r>
    <d v="2019-01-11T00:00:00"/>
    <n v="110922"/>
    <m/>
    <n v="199038"/>
    <n v="24180"/>
    <s v="WHITE'S AUTOGROUP"/>
    <s v="2019 FORD F6P 350 HD"/>
    <n v="1"/>
    <n v="2840"/>
    <m/>
    <n v="640"/>
    <n v="0"/>
    <n v="0"/>
    <n v="90"/>
    <n v="0"/>
    <n v="0"/>
    <n v="0"/>
    <n v="47860"/>
    <x v="3"/>
    <e v="#N/A"/>
    <x v="4"/>
    <x v="0"/>
  </r>
  <r>
    <d v="2019-02-11T00:00:00"/>
    <n v="590997"/>
    <m/>
    <n v="1955323"/>
    <n v="900191"/>
    <s v="AMERICAN EXPRESS - MEMO"/>
    <s v="MISC DISTRICT SUPPLIES"/>
    <n v="1"/>
    <n v="1130"/>
    <m/>
    <n v="640"/>
    <n v="0"/>
    <n v="31700"/>
    <n v="1"/>
    <n v="0"/>
    <n v="205"/>
    <n v="0"/>
    <n v="47.98"/>
    <x v="3"/>
    <e v="#N/A"/>
    <x v="0"/>
    <x v="0"/>
  </r>
  <r>
    <d v="2019-02-11T00:00:00"/>
    <n v="590997"/>
    <m/>
    <n v="1955323"/>
    <n v="900191"/>
    <s v="AMERICAN EXPRESS - MEMO"/>
    <s v="MISC DISTRICT SUPPLIES"/>
    <n v="1"/>
    <n v="1130"/>
    <m/>
    <n v="640"/>
    <n v="0"/>
    <n v="31700"/>
    <n v="1"/>
    <n v="0"/>
    <n v="205"/>
    <n v="0"/>
    <n v="169.14"/>
    <x v="3"/>
    <e v="#N/A"/>
    <x v="0"/>
    <x v="0"/>
  </r>
  <r>
    <d v="2019-02-11T00:00:00"/>
    <n v="590997"/>
    <m/>
    <n v="1955379"/>
    <n v="900191"/>
    <s v="AMERICAN EXPRESS - MEMO"/>
    <s v="Standard SSL Certificate forme"/>
    <n v="1"/>
    <n v="1130"/>
    <m/>
    <n v="640"/>
    <n v="0"/>
    <n v="31700"/>
    <n v="1"/>
    <n v="0"/>
    <n v="205"/>
    <n v="0"/>
    <n v="376"/>
    <x v="3"/>
    <e v="#N/A"/>
    <x v="0"/>
    <x v="0"/>
  </r>
  <r>
    <d v="2019-02-11T00:00:00"/>
    <n v="590997"/>
    <m/>
    <n v="1955384"/>
    <n v="900191"/>
    <s v="AMERICAN EXPRESS - MEMO"/>
    <s v="Ship Transportation Laptop via"/>
    <n v="1"/>
    <n v="1130"/>
    <m/>
    <n v="640"/>
    <n v="0"/>
    <n v="31700"/>
    <n v="1"/>
    <n v="0"/>
    <n v="205"/>
    <n v="0"/>
    <n v="11.97"/>
    <x v="3"/>
    <e v="#N/A"/>
    <x v="0"/>
    <x v="0"/>
  </r>
  <r>
    <d v="2019-02-15T00:00:00"/>
    <n v="111131"/>
    <m/>
    <n v="1955383"/>
    <n v="4235"/>
    <s v="CDW GOVERNMENT, INC"/>
    <s v="Adobe Acrobat Pro 2017"/>
    <n v="1"/>
    <n v="1130"/>
    <m/>
    <n v="640"/>
    <n v="0"/>
    <n v="31700"/>
    <n v="1"/>
    <n v="0"/>
    <n v="205"/>
    <n v="0"/>
    <n v="479.58"/>
    <x v="3"/>
    <e v="#N/A"/>
    <x v="0"/>
    <x v="0"/>
  </r>
  <r>
    <d v="2019-02-15T00:00:00"/>
    <n v="111131"/>
    <m/>
    <n v="1955397"/>
    <n v="4235"/>
    <s v="CDW GOVERNMENT, INC"/>
    <s v="Acer Chromebook 11 N7 C731"/>
    <n v="1"/>
    <n v="1130"/>
    <m/>
    <n v="640"/>
    <n v="0"/>
    <n v="31700"/>
    <n v="1"/>
    <n v="0"/>
    <n v="205"/>
    <n v="0"/>
    <n v="6900"/>
    <x v="3"/>
    <e v="#N/A"/>
    <x v="0"/>
    <x v="0"/>
  </r>
  <r>
    <d v="2019-02-15T00:00:00"/>
    <n v="111131"/>
    <m/>
    <n v="1955397"/>
    <n v="4235"/>
    <s v="CDW GOVERNMENT, INC"/>
    <s v="Google Management License"/>
    <n v="1"/>
    <n v="1130"/>
    <m/>
    <n v="640"/>
    <n v="0"/>
    <n v="31700"/>
    <n v="1"/>
    <n v="0"/>
    <n v="205"/>
    <n v="0"/>
    <n v="720"/>
    <x v="3"/>
    <e v="#N/A"/>
    <x v="0"/>
    <x v="0"/>
  </r>
  <r>
    <d v="2019-02-11T00:00:00"/>
    <n v="111057"/>
    <m/>
    <n v="1955398"/>
    <n v="13784"/>
    <s v="JEFF MILLER"/>
    <s v="REFUND OF PAYMENT FOR LIBRARY"/>
    <n v="1"/>
    <n v="2222"/>
    <m/>
    <n v="640"/>
    <n v="0"/>
    <n v="31700"/>
    <n v="4"/>
    <n v="0"/>
    <n v="0"/>
    <n v="0"/>
    <n v="3"/>
    <x v="3"/>
    <e v="#N/A"/>
    <x v="7"/>
    <x v="0"/>
  </r>
  <r>
    <d v="2019-02-15T00:00:00"/>
    <n v="111143"/>
    <m/>
    <n v="1955130"/>
    <n v="212317"/>
    <s v="MAD Scientist Associates LLC"/>
    <s v="Phase I of the Wetland"/>
    <n v="1"/>
    <n v="2720"/>
    <m/>
    <n v="640"/>
    <n v="0"/>
    <n v="0"/>
    <n v="2"/>
    <n v="0"/>
    <n v="900"/>
    <n v="0"/>
    <n v="128.5"/>
    <x v="3"/>
    <e v="#N/A"/>
    <x v="5"/>
    <x v="0"/>
  </r>
  <r>
    <d v="2019-02-15T00:00:00"/>
    <n v="111143"/>
    <m/>
    <n v="1955209"/>
    <n v="212317"/>
    <s v="MAD Scientist Associates LLC"/>
    <s v="KR Delineation Not to Excedd"/>
    <n v="1"/>
    <n v="2720"/>
    <m/>
    <n v="640"/>
    <n v="0"/>
    <n v="0"/>
    <n v="2"/>
    <n v="0"/>
    <n v="900"/>
    <n v="0"/>
    <n v="2237"/>
    <x v="3"/>
    <e v="#N/A"/>
    <x v="5"/>
    <x v="0"/>
  </r>
  <r>
    <d v="2019-02-15T00:00:00"/>
    <n v="111143"/>
    <m/>
    <n v="1955209"/>
    <n v="212317"/>
    <s v="MAD Scientist Associates LLC"/>
    <s v="KR Delineation Not to Excedd"/>
    <n v="1"/>
    <n v="2720"/>
    <m/>
    <n v="640"/>
    <n v="0"/>
    <n v="0"/>
    <n v="2"/>
    <n v="0"/>
    <n v="900"/>
    <n v="0"/>
    <n v="2395"/>
    <x v="3"/>
    <e v="#N/A"/>
    <x v="5"/>
    <x v="0"/>
  </r>
  <r>
    <d v="2019-02-15T00:00:00"/>
    <n v="111158"/>
    <m/>
    <n v="1955200"/>
    <n v="12109"/>
    <s v="THE KLEINGERS GROUP, INC"/>
    <s v="Survey Services KR Site"/>
    <n v="1"/>
    <n v="2720"/>
    <m/>
    <n v="640"/>
    <n v="0"/>
    <n v="0"/>
    <n v="2"/>
    <n v="0"/>
    <n v="900"/>
    <n v="0"/>
    <n v="225"/>
    <x v="3"/>
    <e v="#N/A"/>
    <x v="5"/>
    <x v="0"/>
  </r>
  <r>
    <d v="2019-02-15T00:00:00"/>
    <n v="111143"/>
    <m/>
    <n v="1955154"/>
    <n v="212317"/>
    <s v="MAD Scientist Associates LLC"/>
    <s v="Phase I Wetlands"/>
    <n v="1"/>
    <n v="2720"/>
    <m/>
    <n v="640"/>
    <n v="0"/>
    <n v="0"/>
    <n v="4"/>
    <n v="0"/>
    <n v="900"/>
    <n v="0"/>
    <n v="2600"/>
    <x v="3"/>
    <e v="#N/A"/>
    <x v="5"/>
    <x v="0"/>
  </r>
  <r>
    <d v="2019-02-27T00:00:00"/>
    <n v="111219"/>
    <m/>
    <n v="1955451"/>
    <n v="4235"/>
    <s v="CDW GOVERNMENT, INC"/>
    <s v="Microsoft Office Professional"/>
    <n v="1"/>
    <n v="2840"/>
    <m/>
    <n v="640"/>
    <n v="0"/>
    <n v="0"/>
    <n v="90"/>
    <n v="0"/>
    <n v="0"/>
    <n v="0"/>
    <n v="61.99"/>
    <x v="3"/>
    <e v="#N/A"/>
    <x v="4"/>
    <x v="0"/>
  </r>
  <r>
    <d v="2019-02-27T00:00:00"/>
    <n v="111219"/>
    <m/>
    <n v="1955451"/>
    <n v="4235"/>
    <s v="CDW GOVERNMENT, INC"/>
    <s v="HP EliteBook 840 G5 14&quot;"/>
    <n v="1"/>
    <n v="2840"/>
    <m/>
    <n v="640"/>
    <n v="0"/>
    <n v="0"/>
    <n v="90"/>
    <n v="0"/>
    <n v="0"/>
    <n v="0"/>
    <n v="1191"/>
    <x v="3"/>
    <e v="#N/A"/>
    <x v="4"/>
    <x v="0"/>
  </r>
  <r>
    <d v="2019-02-27T00:00:00"/>
    <n v="111219"/>
    <m/>
    <n v="1955451"/>
    <n v="4235"/>
    <s v="CDW GOVERNMENT, INC"/>
    <s v="HP UltraSlim Docking Station"/>
    <n v="1"/>
    <n v="2840"/>
    <m/>
    <n v="640"/>
    <n v="0"/>
    <n v="0"/>
    <n v="90"/>
    <n v="0"/>
    <n v="0"/>
    <n v="0"/>
    <n v="187.52"/>
    <x v="3"/>
    <e v="#N/A"/>
    <x v="4"/>
    <x v="0"/>
  </r>
  <r>
    <d v="2019-02-27T00:00:00"/>
    <n v="111219"/>
    <m/>
    <n v="1955451"/>
    <n v="4235"/>
    <s v="CDW GOVERNMENT, INC"/>
    <s v="Logitech MK710 Wireless"/>
    <n v="1"/>
    <n v="2840"/>
    <m/>
    <n v="640"/>
    <n v="0"/>
    <n v="0"/>
    <n v="90"/>
    <n v="0"/>
    <n v="0"/>
    <n v="0"/>
    <n v="65.72"/>
    <x v="3"/>
    <e v="#N/A"/>
    <x v="4"/>
    <x v="0"/>
  </r>
  <r>
    <d v="2019-02-27T00:00:00"/>
    <n v="111219"/>
    <m/>
    <n v="1955451"/>
    <n v="4235"/>
    <s v="CDW GOVERNMENT, INC"/>
    <s v="Samsung SE 200 Series S22E200B"/>
    <n v="1"/>
    <n v="2840"/>
    <m/>
    <n v="640"/>
    <n v="0"/>
    <n v="0"/>
    <n v="90"/>
    <n v="0"/>
    <n v="0"/>
    <n v="0"/>
    <n v="202.64"/>
    <x v="3"/>
    <e v="#N/A"/>
    <x v="4"/>
    <x v="0"/>
  </r>
  <r>
    <d v="2019-02-27T00:00:00"/>
    <n v="111219"/>
    <m/>
    <n v="1955451"/>
    <n v="4235"/>
    <s v="CDW GOVERNMENT, INC"/>
    <s v="C2G 8&quot; DisplayPort to DVI"/>
    <n v="1"/>
    <n v="2840"/>
    <m/>
    <n v="640"/>
    <n v="0"/>
    <n v="0"/>
    <n v="90"/>
    <n v="0"/>
    <n v="0"/>
    <n v="0"/>
    <n v="30"/>
    <x v="3"/>
    <e v="#N/A"/>
    <x v="4"/>
    <x v="0"/>
  </r>
  <r>
    <d v="2019-03-13T00:00:00"/>
    <n v="111369"/>
    <m/>
    <n v="1955551"/>
    <n v="20707"/>
    <s v="STERLING PAPER"/>
    <s v="BRIGHT WHITE COPY PAPER"/>
    <n v="1"/>
    <n v="1120"/>
    <m/>
    <n v="640"/>
    <n v="0"/>
    <n v="0"/>
    <n v="11"/>
    <n v="0"/>
    <n v="0"/>
    <n v="0"/>
    <n v="1195"/>
    <x v="3"/>
    <e v="#N/A"/>
    <x v="0"/>
    <x v="0"/>
  </r>
  <r>
    <d v="2019-03-07T00:00:00"/>
    <n v="111291"/>
    <m/>
    <n v="1955543"/>
    <n v="39"/>
    <s v="ACER SERVICE CORPORATION"/>
    <s v="LCD LED 11.6 WXGA None Glare"/>
    <n v="1"/>
    <n v="1130"/>
    <m/>
    <n v="640"/>
    <n v="0"/>
    <n v="31700"/>
    <n v="1"/>
    <n v="0"/>
    <n v="205"/>
    <n v="0"/>
    <n v="1386"/>
    <x v="3"/>
    <e v="#N/A"/>
    <x v="0"/>
    <x v="0"/>
  </r>
  <r>
    <d v="2019-03-07T00:00:00"/>
    <n v="111291"/>
    <m/>
    <n v="1955543"/>
    <n v="39"/>
    <s v="ACER SERVICE CORPORATION"/>
    <s v="Battery 3-Cell Polymer 3980MAH"/>
    <n v="1"/>
    <n v="1130"/>
    <m/>
    <n v="640"/>
    <n v="0"/>
    <n v="31700"/>
    <n v="1"/>
    <n v="0"/>
    <n v="205"/>
    <n v="0"/>
    <n v="483"/>
    <x v="3"/>
    <e v="#N/A"/>
    <x v="0"/>
    <x v="0"/>
  </r>
  <r>
    <d v="2019-03-07T00:00:00"/>
    <n v="111291"/>
    <m/>
    <n v="1955543"/>
    <n v="39"/>
    <s v="ACER SERVICE CORPORATION"/>
    <s v="Keyboard w/uppercase Assy."/>
    <n v="1"/>
    <n v="1130"/>
    <m/>
    <n v="640"/>
    <n v="0"/>
    <n v="31700"/>
    <n v="1"/>
    <n v="0"/>
    <n v="205"/>
    <n v="0"/>
    <n v="285.8"/>
    <x v="3"/>
    <e v="#N/A"/>
    <x v="0"/>
    <x v="0"/>
  </r>
  <r>
    <d v="2019-03-11T00:00:00"/>
    <n v="591021"/>
    <m/>
    <n v="1955323"/>
    <n v="900191"/>
    <s v="AMERICAN EXPRESS - MEMO"/>
    <s v="MISC DISTRICT SUPPLIES"/>
    <n v="1"/>
    <n v="1130"/>
    <m/>
    <n v="640"/>
    <n v="0"/>
    <n v="31700"/>
    <n v="1"/>
    <n v="0"/>
    <n v="205"/>
    <n v="0"/>
    <n v="4.37"/>
    <x v="3"/>
    <e v="#N/A"/>
    <x v="0"/>
    <x v="0"/>
  </r>
  <r>
    <d v="2019-03-11T00:00:00"/>
    <n v="591021"/>
    <m/>
    <n v="1955384"/>
    <n v="900191"/>
    <s v="AMERICAN EXPRESS - MEMO"/>
    <s v="Repair Transportation Laptopat"/>
    <n v="1"/>
    <n v="1130"/>
    <m/>
    <n v="640"/>
    <n v="0"/>
    <n v="31700"/>
    <n v="1"/>
    <n v="0"/>
    <n v="205"/>
    <n v="0"/>
    <n v="249.87"/>
    <x v="3"/>
    <e v="#N/A"/>
    <x v="0"/>
    <x v="0"/>
  </r>
  <r>
    <d v="2019-03-21T00:00:00"/>
    <n v="111407"/>
    <m/>
    <n v="1955542"/>
    <n v="4235"/>
    <s v="CDW GOVERNMENT, INC"/>
    <s v="Epson ELPLP 60 Bulb"/>
    <n v="1"/>
    <n v="1130"/>
    <m/>
    <n v="640"/>
    <n v="0"/>
    <n v="31700"/>
    <n v="1"/>
    <n v="0"/>
    <n v="205"/>
    <n v="0"/>
    <n v="245.43"/>
    <x v="3"/>
    <e v="#N/A"/>
    <x v="0"/>
    <x v="0"/>
  </r>
  <r>
    <d v="2019-03-21T00:00:00"/>
    <n v="111407"/>
    <m/>
    <n v="1955542"/>
    <n v="4235"/>
    <s v="CDW GOVERNMENT, INC"/>
    <s v="Epson ELPLP 50 Bulb"/>
    <n v="1"/>
    <n v="1130"/>
    <m/>
    <n v="640"/>
    <n v="0"/>
    <n v="31700"/>
    <n v="1"/>
    <n v="0"/>
    <n v="205"/>
    <n v="0"/>
    <n v="1578.6"/>
    <x v="3"/>
    <e v="#N/A"/>
    <x v="0"/>
    <x v="0"/>
  </r>
  <r>
    <d v="2019-03-21T00:00:00"/>
    <n v="111407"/>
    <m/>
    <n v="1955542"/>
    <n v="4235"/>
    <s v="CDW GOVERNMENT, INC"/>
    <s v="Epson ELPLP 60 Bulb"/>
    <n v="1"/>
    <n v="1130"/>
    <m/>
    <n v="640"/>
    <n v="0"/>
    <n v="31700"/>
    <n v="1"/>
    <n v="0"/>
    <n v="205"/>
    <n v="0"/>
    <n v="81.81"/>
    <x v="3"/>
    <e v="#N/A"/>
    <x v="0"/>
    <x v="0"/>
  </r>
  <r>
    <d v="2019-03-21T00:00:00"/>
    <n v="111407"/>
    <m/>
    <n v="1955619"/>
    <n v="4235"/>
    <s v="CDW GOVERNMENT, INC"/>
    <s v="Acer V276HL - LED monitor -"/>
    <n v="1"/>
    <n v="1130"/>
    <m/>
    <n v="640"/>
    <n v="0"/>
    <n v="31700"/>
    <n v="1"/>
    <n v="0"/>
    <n v="205"/>
    <n v="0"/>
    <n v="147.27000000000001"/>
    <x v="3"/>
    <e v="#N/A"/>
    <x v="0"/>
    <x v="0"/>
  </r>
  <r>
    <d v="2019-03-21T00:00:00"/>
    <n v="111419"/>
    <m/>
    <n v="196619"/>
    <n v="13080"/>
    <s v="MADER ELECTRIC MOTOR AND"/>
    <s v="KR"/>
    <n v="1"/>
    <n v="2720"/>
    <m/>
    <n v="640"/>
    <n v="0"/>
    <n v="0"/>
    <n v="2"/>
    <n v="0"/>
    <n v="900"/>
    <n v="0"/>
    <n v="470.84"/>
    <x v="3"/>
    <e v="#N/A"/>
    <x v="5"/>
    <x v="0"/>
  </r>
  <r>
    <d v="2019-03-21T00:00:00"/>
    <n v="111419"/>
    <m/>
    <n v="196619"/>
    <n v="13080"/>
    <s v="MADER ELECTRIC MOTOR AND"/>
    <s v="SV"/>
    <n v="1"/>
    <n v="2720"/>
    <m/>
    <n v="640"/>
    <n v="0"/>
    <n v="0"/>
    <n v="4"/>
    <n v="0"/>
    <n v="900"/>
    <n v="0"/>
    <n v="720.9"/>
    <x v="3"/>
    <e v="#N/A"/>
    <x v="5"/>
    <x v="0"/>
  </r>
  <r>
    <d v="2019-03-25T00:00:00"/>
    <n v="111452"/>
    <m/>
    <n v="1955670"/>
    <n v="18282"/>
    <s v="RUSH BUS CENTERS OF OHIO, INC"/>
    <s v="Rush 77 Passenger-SWEPC Bid"/>
    <n v="1"/>
    <n v="2810"/>
    <m/>
    <n v="640"/>
    <n v="0"/>
    <n v="0"/>
    <n v="90"/>
    <n v="0"/>
    <n v="0"/>
    <n v="0"/>
    <n v="241425"/>
    <x v="3"/>
    <e v="#N/A"/>
    <x v="4"/>
    <x v="0"/>
  </r>
  <r>
    <d v="2019-03-25T00:00:00"/>
    <n v="111452"/>
    <m/>
    <n v="1955670"/>
    <n v="18282"/>
    <s v="RUSH BUS CENTERS OF OHIO, INC"/>
    <s v="Rush 72 Passenger Handicap-SWE"/>
    <n v="1"/>
    <n v="2810"/>
    <m/>
    <n v="640"/>
    <n v="0"/>
    <n v="0"/>
    <n v="90"/>
    <n v="0"/>
    <n v="0"/>
    <n v="0"/>
    <n v="86002"/>
    <x v="3"/>
    <e v="#N/A"/>
    <x v="4"/>
    <x v="0"/>
  </r>
  <r>
    <d v="2019-04-02T00:00:00"/>
    <n v="111461"/>
    <m/>
    <n v="1955569"/>
    <n v="5157"/>
    <s v="ELECTRONIC SECURITY SYS, INC."/>
    <s v="To wire and install cameras in"/>
    <n v="1"/>
    <n v="1130"/>
    <m/>
    <n v="640"/>
    <n v="0"/>
    <n v="0"/>
    <n v="1"/>
    <n v="0"/>
    <n v="0"/>
    <n v="0"/>
    <n v="495"/>
    <x v="3"/>
    <e v="#N/A"/>
    <x v="0"/>
    <x v="0"/>
  </r>
  <r>
    <d v="2019-04-30T00:00:00"/>
    <m/>
    <n v="101551"/>
    <m/>
    <m/>
    <m/>
    <s v="LOST ITEMS CORRECTION"/>
    <n v="1"/>
    <n v="1130"/>
    <m/>
    <n v="640"/>
    <n v="0"/>
    <n v="0"/>
    <n v="1"/>
    <n v="0"/>
    <n v="0"/>
    <n v="0"/>
    <n v="-40"/>
    <x v="3"/>
    <e v="#N/A"/>
    <x v="0"/>
    <x v="0"/>
  </r>
  <r>
    <d v="2019-04-30T00:00:00"/>
    <m/>
    <n v="101551"/>
    <m/>
    <m/>
    <m/>
    <s v="LOST ITEMS CORRECTION"/>
    <n v="1"/>
    <n v="1130"/>
    <m/>
    <n v="640"/>
    <n v="0"/>
    <n v="0"/>
    <n v="2"/>
    <n v="0"/>
    <n v="0"/>
    <n v="0"/>
    <n v="-50"/>
    <x v="3"/>
    <e v="#N/A"/>
    <x v="0"/>
    <x v="0"/>
  </r>
  <r>
    <d v="2019-04-02T00:00:00"/>
    <n v="111458"/>
    <m/>
    <n v="1955542"/>
    <n v="4235"/>
    <s v="CDW GOVERNMENT, INC"/>
    <s v="Epson ELPLP 88 Bulb"/>
    <n v="1"/>
    <n v="1130"/>
    <m/>
    <n v="640"/>
    <n v="0"/>
    <n v="31700"/>
    <n v="1"/>
    <n v="0"/>
    <n v="205"/>
    <n v="0"/>
    <n v="127.06"/>
    <x v="3"/>
    <e v="#N/A"/>
    <x v="0"/>
    <x v="0"/>
  </r>
  <r>
    <d v="2019-04-10T00:00:00"/>
    <n v="111565"/>
    <m/>
    <n v="1955209"/>
    <n v="212317"/>
    <s v="MAD Scientist Associates LLC"/>
    <s v="KR Delineation Not to Excedd"/>
    <n v="1"/>
    <n v="2720"/>
    <m/>
    <n v="640"/>
    <n v="0"/>
    <n v="0"/>
    <n v="2"/>
    <n v="0"/>
    <n v="900"/>
    <n v="0"/>
    <n v="1330"/>
    <x v="3"/>
    <e v="#N/A"/>
    <x v="5"/>
    <x v="0"/>
  </r>
  <r>
    <d v="2019-04-10T00:00:00"/>
    <n v="111565"/>
    <m/>
    <n v="1955209"/>
    <n v="212317"/>
    <s v="MAD Scientist Associates LLC"/>
    <s v="INCREASE PER D MILLER"/>
    <n v="1"/>
    <n v="2720"/>
    <m/>
    <n v="640"/>
    <n v="0"/>
    <n v="0"/>
    <n v="2"/>
    <n v="0"/>
    <n v="900"/>
    <n v="0"/>
    <n v="2545"/>
    <x v="3"/>
    <e v="#N/A"/>
    <x v="5"/>
    <x v="0"/>
  </r>
  <r>
    <d v="2019-04-10T00:00:00"/>
    <n v="111565"/>
    <m/>
    <n v="1955209"/>
    <n v="212317"/>
    <s v="MAD Scientist Associates LLC"/>
    <s v="INCREASE PER D MILLER"/>
    <n v="1"/>
    <n v="2720"/>
    <m/>
    <n v="640"/>
    <n v="0"/>
    <n v="0"/>
    <n v="2"/>
    <n v="0"/>
    <n v="900"/>
    <n v="0"/>
    <n v="3725"/>
    <x v="3"/>
    <e v="#N/A"/>
    <x v="5"/>
    <x v="0"/>
  </r>
  <r>
    <d v="2019-04-18T00:00:00"/>
    <n v="111632"/>
    <m/>
    <n v="1955200"/>
    <n v="12109"/>
    <s v="THE KLEINGERS GROUP, INC"/>
    <s v="Survey Services KR Site"/>
    <n v="1"/>
    <n v="2720"/>
    <m/>
    <n v="640"/>
    <n v="0"/>
    <n v="0"/>
    <n v="2"/>
    <n v="0"/>
    <n v="900"/>
    <n v="0"/>
    <n v="249.2"/>
    <x v="3"/>
    <e v="#N/A"/>
    <x v="5"/>
    <x v="0"/>
  </r>
  <r>
    <d v="2019-04-02T00:00:00"/>
    <n v="111470"/>
    <m/>
    <n v="196619"/>
    <n v="13080"/>
    <s v="MADER ELECTRIC MOTOR AND"/>
    <s v="NR"/>
    <n v="1"/>
    <n v="2720"/>
    <m/>
    <n v="640"/>
    <n v="0"/>
    <n v="0"/>
    <n v="3"/>
    <n v="0"/>
    <n v="900"/>
    <n v="0"/>
    <n v="429.32"/>
    <x v="3"/>
    <e v="#N/A"/>
    <x v="5"/>
    <x v="0"/>
  </r>
  <r>
    <d v="2019-04-30T00:00:00"/>
    <n v="111687"/>
    <m/>
    <n v="196619"/>
    <n v="13080"/>
    <s v="MADER ELECTRIC MOTOR AND"/>
    <s v="RH"/>
    <n v="1"/>
    <n v="2720"/>
    <m/>
    <n v="640"/>
    <n v="0"/>
    <n v="0"/>
    <n v="8"/>
    <n v="0"/>
    <n v="900"/>
    <n v="0"/>
    <n v="15.34"/>
    <x v="3"/>
    <e v="#N/A"/>
    <x v="5"/>
    <x v="0"/>
  </r>
  <r>
    <d v="2019-05-14T00:00:00"/>
    <n v="591056"/>
    <m/>
    <n v="295"/>
    <n v="900019"/>
    <s v="MEMO FOUNDATION DEDUCT"/>
    <s v="JSC-MacBook Air 13-inch: 1.8GH"/>
    <n v="1"/>
    <n v="1110"/>
    <m/>
    <n v="640"/>
    <n v="0"/>
    <n v="0"/>
    <n v="3"/>
    <n v="0"/>
    <n v="0"/>
    <n v="0"/>
    <n v="121.28"/>
    <x v="3"/>
    <e v="#N/A"/>
    <x v="0"/>
    <x v="0"/>
  </r>
  <r>
    <d v="2019-05-14T00:00:00"/>
    <n v="591056"/>
    <m/>
    <n v="296"/>
    <n v="900019"/>
    <s v="MEMO FOUNDATION DEDUCT"/>
    <s v="JSC-Acer Chromebook 11 N7 C733"/>
    <n v="1"/>
    <n v="1110"/>
    <m/>
    <n v="640"/>
    <n v="0"/>
    <n v="0"/>
    <n v="3"/>
    <n v="0"/>
    <n v="0"/>
    <n v="0"/>
    <n v="7620"/>
    <x v="3"/>
    <e v="#N/A"/>
    <x v="0"/>
    <x v="0"/>
  </r>
  <r>
    <d v="2019-05-14T00:00:00"/>
    <n v="591056"/>
    <m/>
    <n v="295"/>
    <n v="900019"/>
    <s v="MEMO FOUNDATION DEDUCT"/>
    <s v="JSC-MacBook Air 13-inch: 1.8GH"/>
    <n v="1"/>
    <n v="1110"/>
    <m/>
    <n v="640"/>
    <n v="0"/>
    <n v="0"/>
    <n v="4"/>
    <n v="0"/>
    <n v="0"/>
    <n v="0"/>
    <n v="121.28"/>
    <x v="3"/>
    <e v="#N/A"/>
    <x v="0"/>
    <x v="0"/>
  </r>
  <r>
    <d v="2019-05-14T00:00:00"/>
    <n v="591056"/>
    <m/>
    <n v="295"/>
    <n v="900019"/>
    <s v="MEMO FOUNDATION DEDUCT"/>
    <s v="JSC-MacBook Air 13-inch: 1.8GH"/>
    <n v="1"/>
    <n v="1110"/>
    <m/>
    <n v="640"/>
    <n v="0"/>
    <n v="0"/>
    <n v="8"/>
    <n v="0"/>
    <n v="0"/>
    <n v="0"/>
    <n v="121.28"/>
    <x v="3"/>
    <e v="#N/A"/>
    <x v="0"/>
    <x v="0"/>
  </r>
  <r>
    <d v="2019-05-14T00:00:00"/>
    <n v="591056"/>
    <m/>
    <n v="295"/>
    <n v="900019"/>
    <s v="MEMO FOUNDATION DEDUCT"/>
    <s v="JSC-OTTERSHELL NOTEBOOK 11"/>
    <n v="1"/>
    <n v="1120"/>
    <m/>
    <n v="640"/>
    <n v="0"/>
    <n v="0"/>
    <n v="10"/>
    <n v="0"/>
    <n v="0"/>
    <n v="0"/>
    <n v="4702.5"/>
    <x v="3"/>
    <e v="#N/A"/>
    <x v="0"/>
    <x v="0"/>
  </r>
  <r>
    <d v="2019-05-14T00:00:00"/>
    <n v="591056"/>
    <m/>
    <n v="295"/>
    <n v="900019"/>
    <s v="MEMO FOUNDATION DEDUCT"/>
    <s v="JSC-Acer Chromebook 11 N7 C731"/>
    <n v="1"/>
    <n v="1120"/>
    <m/>
    <n v="640"/>
    <n v="0"/>
    <n v="0"/>
    <n v="10"/>
    <n v="0"/>
    <n v="0"/>
    <n v="0"/>
    <n v="15043"/>
    <x v="3"/>
    <e v="#N/A"/>
    <x v="0"/>
    <x v="0"/>
  </r>
  <r>
    <d v="2019-05-14T00:00:00"/>
    <n v="591056"/>
    <m/>
    <n v="295"/>
    <n v="900019"/>
    <s v="MEMO FOUNDATION DEDUCT"/>
    <s v="JSC-MacBook Air 13-inch: 1.8GH"/>
    <n v="1"/>
    <n v="1120"/>
    <m/>
    <n v="640"/>
    <n v="0"/>
    <n v="0"/>
    <n v="10"/>
    <n v="0"/>
    <n v="0"/>
    <n v="0"/>
    <n v="121.29"/>
    <x v="3"/>
    <e v="#N/A"/>
    <x v="0"/>
    <x v="0"/>
  </r>
  <r>
    <d v="2019-05-14T00:00:00"/>
    <n v="591056"/>
    <m/>
    <n v="295"/>
    <n v="900019"/>
    <s v="MEMO FOUNDATION DEDUCT"/>
    <s v="JSC-OTTERSHELL NOTEBOOK 11"/>
    <n v="1"/>
    <n v="1120"/>
    <m/>
    <n v="640"/>
    <n v="0"/>
    <n v="0"/>
    <n v="11"/>
    <n v="0"/>
    <n v="0"/>
    <n v="0"/>
    <n v="4702.5"/>
    <x v="3"/>
    <e v="#N/A"/>
    <x v="0"/>
    <x v="0"/>
  </r>
  <r>
    <d v="2019-05-14T00:00:00"/>
    <n v="591056"/>
    <m/>
    <n v="295"/>
    <n v="900019"/>
    <s v="MEMO FOUNDATION DEDUCT"/>
    <s v="JSC-Acer Chromebook 11 N7 C731"/>
    <n v="1"/>
    <n v="1120"/>
    <m/>
    <n v="640"/>
    <n v="0"/>
    <n v="0"/>
    <n v="11"/>
    <n v="0"/>
    <n v="0"/>
    <n v="0"/>
    <n v="15043"/>
    <x v="3"/>
    <e v="#N/A"/>
    <x v="0"/>
    <x v="0"/>
  </r>
  <r>
    <d v="2019-05-14T00:00:00"/>
    <n v="591056"/>
    <m/>
    <n v="295"/>
    <n v="900019"/>
    <s v="MEMO FOUNDATION DEDUCT"/>
    <s v="JSC-MacBook Air 13-inch: 1.8GH"/>
    <n v="1"/>
    <n v="1120"/>
    <m/>
    <n v="640"/>
    <n v="0"/>
    <n v="0"/>
    <n v="11"/>
    <n v="0"/>
    <n v="0"/>
    <n v="0"/>
    <n v="121.29"/>
    <x v="3"/>
    <e v="#N/A"/>
    <x v="0"/>
    <x v="0"/>
  </r>
  <r>
    <d v="2019-05-14T00:00:00"/>
    <n v="591056"/>
    <m/>
    <n v="295"/>
    <n v="900019"/>
    <s v="MEMO FOUNDATION DEDUCT"/>
    <s v="JSC-OTTERSHELL NOTEBOOK 11"/>
    <n v="1"/>
    <n v="1130"/>
    <m/>
    <n v="640"/>
    <n v="0"/>
    <n v="0"/>
    <n v="1"/>
    <n v="0"/>
    <n v="0"/>
    <n v="0"/>
    <n v="4702.5"/>
    <x v="3"/>
    <e v="#N/A"/>
    <x v="0"/>
    <x v="0"/>
  </r>
  <r>
    <d v="2019-05-14T00:00:00"/>
    <n v="591056"/>
    <m/>
    <n v="295"/>
    <n v="900019"/>
    <s v="MEMO FOUNDATION DEDUCT"/>
    <s v="JSC-Acer Chromebook 11 N7 C731"/>
    <n v="1"/>
    <n v="1130"/>
    <m/>
    <n v="640"/>
    <n v="0"/>
    <n v="0"/>
    <n v="1"/>
    <n v="0"/>
    <n v="0"/>
    <n v="0"/>
    <n v="15043"/>
    <x v="3"/>
    <e v="#N/A"/>
    <x v="0"/>
    <x v="0"/>
  </r>
  <r>
    <d v="2019-05-14T00:00:00"/>
    <n v="591056"/>
    <m/>
    <n v="295"/>
    <n v="900019"/>
    <s v="MEMO FOUNDATION DEDUCT"/>
    <s v="JSC-MacBook Air 13-inch: 1.8GH"/>
    <n v="1"/>
    <n v="1130"/>
    <m/>
    <n v="640"/>
    <n v="0"/>
    <n v="0"/>
    <n v="1"/>
    <n v="0"/>
    <n v="0"/>
    <n v="0"/>
    <n v="121.29"/>
    <x v="3"/>
    <e v="#N/A"/>
    <x v="0"/>
    <x v="0"/>
  </r>
  <r>
    <d v="2019-05-14T00:00:00"/>
    <n v="591056"/>
    <m/>
    <n v="296"/>
    <n v="900019"/>
    <s v="MEMO FOUNDATION DEDUCT"/>
    <s v="JSC-Epson ELPLP Light Bulbs"/>
    <n v="1"/>
    <n v="1130"/>
    <m/>
    <n v="640"/>
    <n v="0"/>
    <n v="0"/>
    <n v="1"/>
    <n v="0"/>
    <n v="205"/>
    <n v="0"/>
    <n v="-127.06"/>
    <x v="3"/>
    <e v="#N/A"/>
    <x v="0"/>
    <x v="0"/>
  </r>
  <r>
    <d v="2019-05-14T00:00:00"/>
    <n v="591056"/>
    <m/>
    <n v="295"/>
    <n v="900019"/>
    <s v="MEMO FOUNDATION DEDUCT"/>
    <s v="JSC-OTTERSHELL NOTEBOOK 11"/>
    <n v="1"/>
    <n v="1130"/>
    <m/>
    <n v="640"/>
    <n v="0"/>
    <n v="0"/>
    <n v="2"/>
    <n v="0"/>
    <n v="0"/>
    <n v="0"/>
    <n v="4702.5"/>
    <x v="3"/>
    <e v="#N/A"/>
    <x v="0"/>
    <x v="0"/>
  </r>
  <r>
    <d v="2019-05-14T00:00:00"/>
    <n v="591056"/>
    <m/>
    <n v="295"/>
    <n v="900019"/>
    <s v="MEMO FOUNDATION DEDUCT"/>
    <s v="JSC-Acer Chromebook 11 N7 C731"/>
    <n v="1"/>
    <n v="1130"/>
    <m/>
    <n v="640"/>
    <n v="0"/>
    <n v="0"/>
    <n v="2"/>
    <n v="0"/>
    <n v="0"/>
    <n v="0"/>
    <n v="15043"/>
    <x v="3"/>
    <e v="#N/A"/>
    <x v="0"/>
    <x v="0"/>
  </r>
  <r>
    <d v="2019-05-14T00:00:00"/>
    <n v="591056"/>
    <m/>
    <n v="295"/>
    <n v="900019"/>
    <s v="MEMO FOUNDATION DEDUCT"/>
    <s v="JSC-MacBook Air 13-inch: 1.8GH"/>
    <n v="1"/>
    <n v="1130"/>
    <m/>
    <n v="640"/>
    <n v="0"/>
    <n v="0"/>
    <n v="2"/>
    <n v="0"/>
    <n v="0"/>
    <n v="0"/>
    <n v="121.29"/>
    <x v="3"/>
    <e v="#N/A"/>
    <x v="0"/>
    <x v="0"/>
  </r>
  <r>
    <d v="2019-05-14T00:00:00"/>
    <n v="591056"/>
    <m/>
    <n v="296"/>
    <n v="900019"/>
    <s v="MEMO FOUNDATION DEDUCT"/>
    <s v="JSC-HDMI Cables"/>
    <n v="1"/>
    <n v="1130"/>
    <m/>
    <n v="640"/>
    <n v="0"/>
    <n v="31700"/>
    <n v="1"/>
    <n v="0"/>
    <n v="0"/>
    <n v="0"/>
    <n v="-1.4"/>
    <x v="3"/>
    <e v="#N/A"/>
    <x v="0"/>
    <x v="0"/>
  </r>
  <r>
    <d v="2019-05-14T00:00:00"/>
    <n v="591056"/>
    <m/>
    <n v="295"/>
    <n v="900019"/>
    <s v="MEMO FOUNDATION DEDUCT"/>
    <s v="JSC-OTTERSHELL NOTEBOOK 11"/>
    <n v="1"/>
    <n v="1130"/>
    <m/>
    <n v="640"/>
    <n v="0"/>
    <n v="31700"/>
    <n v="1"/>
    <n v="0"/>
    <n v="205"/>
    <n v="0"/>
    <n v="-18810"/>
    <x v="3"/>
    <e v="#N/A"/>
    <x v="0"/>
    <x v="0"/>
  </r>
  <r>
    <d v="2019-05-14T00:00:00"/>
    <n v="591056"/>
    <m/>
    <n v="295"/>
    <n v="900019"/>
    <s v="MEMO FOUNDATION DEDUCT"/>
    <s v="JSC-Acer Chromebook 11 N7 C731"/>
    <n v="1"/>
    <n v="1130"/>
    <m/>
    <n v="640"/>
    <n v="0"/>
    <n v="31700"/>
    <n v="1"/>
    <n v="0"/>
    <n v="205"/>
    <n v="0"/>
    <n v="-43248"/>
    <x v="3"/>
    <e v="#N/A"/>
    <x v="0"/>
    <x v="0"/>
  </r>
  <r>
    <d v="2019-05-14T00:00:00"/>
    <n v="591056"/>
    <m/>
    <n v="295"/>
    <n v="900019"/>
    <s v="MEMO FOUNDATION DEDUCT"/>
    <s v="JSC-Acer Chromebook 11 N7 C731"/>
    <n v="1"/>
    <n v="1130"/>
    <m/>
    <n v="640"/>
    <n v="0"/>
    <n v="31700"/>
    <n v="1"/>
    <n v="0"/>
    <n v="205"/>
    <n v="0"/>
    <n v="-16037"/>
    <x v="3"/>
    <e v="#N/A"/>
    <x v="0"/>
    <x v="0"/>
  </r>
  <r>
    <d v="2019-05-14T00:00:00"/>
    <n v="591056"/>
    <m/>
    <n v="295"/>
    <n v="900019"/>
    <s v="MEMO FOUNDATION DEDUCT"/>
    <s v="JSC-Acer Chromebook 11 N7 C731"/>
    <n v="1"/>
    <n v="1130"/>
    <m/>
    <n v="640"/>
    <n v="0"/>
    <n v="31700"/>
    <n v="1"/>
    <n v="0"/>
    <n v="205"/>
    <n v="0"/>
    <n v="-675"/>
    <x v="3"/>
    <e v="#N/A"/>
    <x v="0"/>
    <x v="0"/>
  </r>
  <r>
    <d v="2019-05-14T00:00:00"/>
    <n v="591056"/>
    <m/>
    <n v="295"/>
    <n v="900019"/>
    <s v="MEMO FOUNDATION DEDUCT"/>
    <s v="JSC-Acer Chromebook 11 N7 C731"/>
    <n v="1"/>
    <n v="1130"/>
    <m/>
    <n v="640"/>
    <n v="0"/>
    <n v="31700"/>
    <n v="1"/>
    <n v="0"/>
    <n v="205"/>
    <n v="0"/>
    <n v="-212"/>
    <x v="3"/>
    <e v="#N/A"/>
    <x v="0"/>
    <x v="0"/>
  </r>
  <r>
    <d v="2019-05-14T00:00:00"/>
    <n v="591056"/>
    <m/>
    <n v="295"/>
    <n v="900019"/>
    <s v="MEMO FOUNDATION DEDUCT"/>
    <s v="JSC-Archiving Email Staff"/>
    <n v="1"/>
    <n v="1130"/>
    <m/>
    <n v="640"/>
    <n v="0"/>
    <n v="31700"/>
    <n v="1"/>
    <n v="0"/>
    <n v="205"/>
    <n v="0"/>
    <n v="-6800"/>
    <x v="3"/>
    <e v="#N/A"/>
    <x v="0"/>
    <x v="0"/>
  </r>
  <r>
    <d v="2019-05-14T00:00:00"/>
    <n v="591056"/>
    <m/>
    <n v="295"/>
    <n v="900019"/>
    <s v="MEMO FOUNDATION DEDUCT"/>
    <s v="JSC-Go Guardian Bundle License"/>
    <n v="1"/>
    <n v="1130"/>
    <m/>
    <n v="640"/>
    <n v="0"/>
    <n v="31700"/>
    <n v="1"/>
    <n v="0"/>
    <n v="205"/>
    <n v="0"/>
    <n v="-22737.75"/>
    <x v="3"/>
    <e v="#N/A"/>
    <x v="0"/>
    <x v="0"/>
  </r>
  <r>
    <d v="2019-05-14T00:00:00"/>
    <n v="591056"/>
    <m/>
    <n v="295"/>
    <n v="900019"/>
    <s v="MEMO FOUNDATION DEDUCT"/>
    <s v="JSC-MacBook Air 13-inch: 1.8GH"/>
    <n v="1"/>
    <n v="1130"/>
    <m/>
    <n v="640"/>
    <n v="0"/>
    <n v="31700"/>
    <n v="1"/>
    <n v="0"/>
    <n v="205"/>
    <n v="0"/>
    <n v="-849"/>
    <x v="3"/>
    <e v="#N/A"/>
    <x v="0"/>
    <x v="0"/>
  </r>
  <r>
    <d v="2019-05-14T00:00:00"/>
    <n v="591056"/>
    <m/>
    <n v="295"/>
    <n v="900019"/>
    <s v="MEMO FOUNDATION DEDUCT"/>
    <s v="JSC-Reprogram PA System"/>
    <n v="1"/>
    <n v="1130"/>
    <m/>
    <n v="640"/>
    <n v="0"/>
    <n v="31700"/>
    <n v="1"/>
    <n v="0"/>
    <n v="205"/>
    <n v="0"/>
    <n v="-451.5"/>
    <x v="3"/>
    <e v="#N/A"/>
    <x v="0"/>
    <x v="0"/>
  </r>
  <r>
    <d v="2019-05-14T00:00:00"/>
    <n v="591056"/>
    <m/>
    <n v="295"/>
    <n v="900019"/>
    <s v="MEMO FOUNDATION DEDUCT"/>
    <s v="JSC-FileMaker Pro License"/>
    <n v="1"/>
    <n v="1130"/>
    <m/>
    <n v="640"/>
    <n v="0"/>
    <n v="31700"/>
    <n v="1"/>
    <n v="0"/>
    <n v="205"/>
    <n v="0"/>
    <n v="-975"/>
    <x v="3"/>
    <e v="#N/A"/>
    <x v="0"/>
    <x v="0"/>
  </r>
  <r>
    <d v="2019-05-14T00:00:00"/>
    <n v="591056"/>
    <m/>
    <n v="295"/>
    <n v="900019"/>
    <s v="MEMO FOUNDATION DEDUCT"/>
    <s v="JSC-MacBook Air 13-inch: 1.8GH"/>
    <n v="1"/>
    <n v="1130"/>
    <m/>
    <n v="640"/>
    <n v="0"/>
    <n v="31700"/>
    <n v="1"/>
    <n v="0"/>
    <n v="205"/>
    <n v="0"/>
    <n v="-3396"/>
    <x v="3"/>
    <e v="#N/A"/>
    <x v="0"/>
    <x v="0"/>
  </r>
  <r>
    <d v="2019-05-14T00:00:00"/>
    <n v="591056"/>
    <m/>
    <n v="295"/>
    <n v="900019"/>
    <s v="MEMO FOUNDATION DEDUCT"/>
    <s v="JSC-RAULAND 2524 MASTER CLOCK"/>
    <n v="1"/>
    <n v="1130"/>
    <m/>
    <n v="640"/>
    <n v="0"/>
    <n v="31700"/>
    <n v="1"/>
    <n v="0"/>
    <n v="205"/>
    <n v="0"/>
    <n v="-60.06"/>
    <x v="3"/>
    <e v="#N/A"/>
    <x v="0"/>
    <x v="0"/>
  </r>
  <r>
    <d v="2019-05-14T00:00:00"/>
    <n v="591056"/>
    <m/>
    <n v="295"/>
    <n v="900019"/>
    <s v="MEMO FOUNDATION DEDUCT"/>
    <s v="JSC-Asst Treasurer Computer"/>
    <n v="1"/>
    <n v="1130"/>
    <m/>
    <n v="640"/>
    <n v="0"/>
    <n v="31700"/>
    <n v="1"/>
    <n v="0"/>
    <n v="205"/>
    <n v="0"/>
    <n v="-79.930000000000007"/>
    <x v="3"/>
    <e v="#N/A"/>
    <x v="0"/>
    <x v="0"/>
  </r>
  <r>
    <d v="2019-05-14T00:00:00"/>
    <n v="591056"/>
    <m/>
    <n v="295"/>
    <n v="900019"/>
    <s v="MEMO FOUNDATION DEDUCT"/>
    <s v="JSC-Asst Treasurer Computer"/>
    <n v="1"/>
    <n v="1130"/>
    <m/>
    <n v="640"/>
    <n v="0"/>
    <n v="31700"/>
    <n v="1"/>
    <n v="0"/>
    <n v="205"/>
    <n v="0"/>
    <n v="-1516.27"/>
    <x v="3"/>
    <e v="#N/A"/>
    <x v="0"/>
    <x v="0"/>
  </r>
  <r>
    <d v="2019-05-14T00:00:00"/>
    <n v="591056"/>
    <m/>
    <n v="295"/>
    <n v="900019"/>
    <s v="MEMO FOUNDATION DEDUCT"/>
    <s v="JSC-Asst Treasurer Computer"/>
    <n v="1"/>
    <n v="1130"/>
    <m/>
    <n v="640"/>
    <n v="0"/>
    <n v="31700"/>
    <n v="1"/>
    <n v="0"/>
    <n v="205"/>
    <n v="0"/>
    <n v="-202.56"/>
    <x v="3"/>
    <e v="#N/A"/>
    <x v="0"/>
    <x v="0"/>
  </r>
  <r>
    <d v="2019-05-14T00:00:00"/>
    <n v="591056"/>
    <m/>
    <n v="295"/>
    <n v="900019"/>
    <s v="MEMO FOUNDATION DEDUCT"/>
    <s v="JSC-Asst Treasurer Computer"/>
    <n v="1"/>
    <n v="1130"/>
    <m/>
    <n v="640"/>
    <n v="0"/>
    <n v="31700"/>
    <n v="1"/>
    <n v="0"/>
    <n v="205"/>
    <n v="0"/>
    <n v="-246.62"/>
    <x v="3"/>
    <e v="#N/A"/>
    <x v="0"/>
    <x v="0"/>
  </r>
  <r>
    <d v="2019-05-14T00:00:00"/>
    <n v="591056"/>
    <m/>
    <n v="295"/>
    <n v="900019"/>
    <s v="MEMO FOUNDATION DEDUCT"/>
    <s v="JSC-Asst Treasurer Computer"/>
    <n v="1"/>
    <n v="1130"/>
    <m/>
    <n v="640"/>
    <n v="0"/>
    <n v="31700"/>
    <n v="1"/>
    <n v="0"/>
    <n v="205"/>
    <n v="0"/>
    <n v="-78"/>
    <x v="3"/>
    <e v="#N/A"/>
    <x v="0"/>
    <x v="0"/>
  </r>
  <r>
    <d v="2019-05-14T00:00:00"/>
    <n v="591056"/>
    <m/>
    <n v="295"/>
    <n v="900019"/>
    <s v="MEMO FOUNDATION DEDUCT"/>
    <s v="JSC-Asst Treasurer Computer"/>
    <n v="1"/>
    <n v="1130"/>
    <m/>
    <n v="640"/>
    <n v="0"/>
    <n v="31700"/>
    <n v="1"/>
    <n v="0"/>
    <n v="205"/>
    <n v="0"/>
    <n v="-55.77"/>
    <x v="3"/>
    <e v="#N/A"/>
    <x v="0"/>
    <x v="0"/>
  </r>
  <r>
    <d v="2019-05-14T00:00:00"/>
    <n v="591056"/>
    <m/>
    <n v="295"/>
    <n v="900019"/>
    <s v="MEMO FOUNDATION DEDUCT"/>
    <s v="JSC-HDMI Adapters"/>
    <n v="1"/>
    <n v="1130"/>
    <m/>
    <n v="640"/>
    <n v="0"/>
    <n v="31700"/>
    <n v="1"/>
    <n v="0"/>
    <n v="205"/>
    <n v="0"/>
    <n v="-23"/>
    <x v="3"/>
    <e v="#N/A"/>
    <x v="0"/>
    <x v="0"/>
  </r>
  <r>
    <d v="2019-05-14T00:00:00"/>
    <n v="591056"/>
    <m/>
    <n v="295"/>
    <n v="900019"/>
    <s v="MEMO FOUNDATION DEDUCT"/>
    <s v="JSC-19&quot; Surveillance Display"/>
    <n v="1"/>
    <n v="1130"/>
    <m/>
    <n v="640"/>
    <n v="0"/>
    <n v="31700"/>
    <n v="1"/>
    <n v="0"/>
    <n v="205"/>
    <n v="0"/>
    <n v="-396"/>
    <x v="3"/>
    <e v="#N/A"/>
    <x v="0"/>
    <x v="0"/>
  </r>
  <r>
    <d v="2019-05-14T00:00:00"/>
    <n v="591056"/>
    <m/>
    <n v="295"/>
    <n v="900019"/>
    <s v="MEMO FOUNDATION DEDUCT"/>
    <s v="JSC-Infrared Thermometers"/>
    <n v="1"/>
    <n v="1130"/>
    <m/>
    <n v="640"/>
    <n v="0"/>
    <n v="31700"/>
    <n v="1"/>
    <n v="0"/>
    <n v="205"/>
    <n v="0"/>
    <n v="-42.98"/>
    <x v="3"/>
    <e v="#N/A"/>
    <x v="0"/>
    <x v="0"/>
  </r>
  <r>
    <d v="2019-05-14T00:00:00"/>
    <n v="591056"/>
    <m/>
    <n v="295"/>
    <n v="900019"/>
    <s v="MEMO FOUNDATION DEDUCT"/>
    <s v="JSC-Epson ELPLP60 Bulb"/>
    <n v="1"/>
    <n v="1130"/>
    <m/>
    <n v="640"/>
    <n v="0"/>
    <n v="31700"/>
    <n v="1"/>
    <n v="0"/>
    <n v="205"/>
    <n v="0"/>
    <n v="-495"/>
    <x v="3"/>
    <e v="#N/A"/>
    <x v="0"/>
    <x v="0"/>
  </r>
  <r>
    <d v="2019-05-14T00:00:00"/>
    <n v="591056"/>
    <m/>
    <n v="295"/>
    <n v="900019"/>
    <s v="MEMO FOUNDATION DEDUCT"/>
    <s v="JSC-iPad Wi-Fi 128GB - Space G"/>
    <n v="1"/>
    <n v="1130"/>
    <m/>
    <n v="640"/>
    <n v="0"/>
    <n v="31700"/>
    <n v="1"/>
    <n v="0"/>
    <n v="205"/>
    <n v="0"/>
    <n v="-798"/>
    <x v="3"/>
    <e v="#N/A"/>
    <x v="0"/>
    <x v="0"/>
  </r>
  <r>
    <d v="2019-05-14T00:00:00"/>
    <n v="591056"/>
    <m/>
    <n v="295"/>
    <n v="900019"/>
    <s v="MEMO FOUNDATION DEDUCT"/>
    <s v="JSC-Power Cords, Adapters, Bat"/>
    <n v="1"/>
    <n v="1130"/>
    <m/>
    <n v="640"/>
    <n v="0"/>
    <n v="31700"/>
    <n v="1"/>
    <n v="0"/>
    <n v="205"/>
    <n v="0"/>
    <n v="-118.2"/>
    <x v="3"/>
    <e v="#N/A"/>
    <x v="0"/>
    <x v="0"/>
  </r>
  <r>
    <d v="2019-05-14T00:00:00"/>
    <n v="591056"/>
    <m/>
    <n v="295"/>
    <n v="900019"/>
    <s v="MEMO FOUNDATION DEDUCT"/>
    <s v="JSC-Power Cords, Adapters, Bat"/>
    <n v="1"/>
    <n v="1130"/>
    <m/>
    <n v="640"/>
    <n v="0"/>
    <n v="31700"/>
    <n v="1"/>
    <n v="0"/>
    <n v="205"/>
    <n v="0"/>
    <n v="-1344"/>
    <x v="3"/>
    <e v="#N/A"/>
    <x v="0"/>
    <x v="0"/>
  </r>
  <r>
    <d v="2019-05-14T00:00:00"/>
    <n v="591056"/>
    <m/>
    <n v="295"/>
    <n v="900019"/>
    <s v="MEMO FOUNDATION DEDUCT"/>
    <s v="JSC-Power Cords, Adapters, Bat"/>
    <n v="1"/>
    <n v="1130"/>
    <m/>
    <n v="640"/>
    <n v="0"/>
    <n v="31700"/>
    <n v="1"/>
    <n v="0"/>
    <n v="205"/>
    <n v="0"/>
    <n v="-541.79999999999995"/>
    <x v="3"/>
    <e v="#N/A"/>
    <x v="0"/>
    <x v="0"/>
  </r>
  <r>
    <d v="2019-05-14T00:00:00"/>
    <n v="591056"/>
    <m/>
    <n v="295"/>
    <n v="900019"/>
    <s v="MEMO FOUNDATION DEDUCT"/>
    <s v="JSC-Power Cords, Adapters, Bat"/>
    <n v="1"/>
    <n v="1130"/>
    <m/>
    <n v="640"/>
    <n v="0"/>
    <n v="31700"/>
    <n v="1"/>
    <n v="0"/>
    <n v="205"/>
    <n v="0"/>
    <n v="-385"/>
    <x v="3"/>
    <e v="#N/A"/>
    <x v="0"/>
    <x v="0"/>
  </r>
  <r>
    <d v="2019-05-14T00:00:00"/>
    <n v="591056"/>
    <m/>
    <n v="295"/>
    <n v="900019"/>
    <s v="MEMO FOUNDATION DEDUCT"/>
    <s v="JSC-Power Cords, Adapters, Bat"/>
    <n v="1"/>
    <n v="1130"/>
    <m/>
    <n v="640"/>
    <n v="0"/>
    <n v="31700"/>
    <n v="1"/>
    <n v="0"/>
    <n v="205"/>
    <n v="0"/>
    <n v="-63.1"/>
    <x v="3"/>
    <e v="#N/A"/>
    <x v="0"/>
    <x v="0"/>
  </r>
  <r>
    <d v="2019-05-14T00:00:00"/>
    <n v="591056"/>
    <m/>
    <n v="295"/>
    <n v="900019"/>
    <s v="MEMO FOUNDATION DEDUCT"/>
    <s v="JSC-Genovation Mini Terminal 9"/>
    <n v="1"/>
    <n v="1130"/>
    <m/>
    <n v="640"/>
    <n v="0"/>
    <n v="31700"/>
    <n v="1"/>
    <n v="0"/>
    <n v="205"/>
    <n v="0"/>
    <n v="-249"/>
    <x v="3"/>
    <e v="#N/A"/>
    <x v="0"/>
    <x v="0"/>
  </r>
  <r>
    <d v="2019-05-14T00:00:00"/>
    <n v="591056"/>
    <m/>
    <n v="295"/>
    <n v="900019"/>
    <s v="MEMO FOUNDATION DEDUCT"/>
    <s v="JSC-Genovation Mini Terminal 9"/>
    <n v="1"/>
    <n v="1130"/>
    <m/>
    <n v="640"/>
    <n v="0"/>
    <n v="31700"/>
    <n v="1"/>
    <n v="0"/>
    <n v="205"/>
    <n v="0"/>
    <n v="-18.04"/>
    <x v="3"/>
    <e v="#N/A"/>
    <x v="0"/>
    <x v="0"/>
  </r>
  <r>
    <d v="2019-05-14T00:00:00"/>
    <n v="591056"/>
    <m/>
    <n v="295"/>
    <n v="900019"/>
    <s v="MEMO FOUNDATION DEDUCT"/>
    <s v="JSC-Smart Learning Suite"/>
    <n v="1"/>
    <n v="1130"/>
    <m/>
    <n v="640"/>
    <n v="0"/>
    <n v="31700"/>
    <n v="1"/>
    <n v="0"/>
    <n v="205"/>
    <n v="0"/>
    <n v="-6605.4"/>
    <x v="3"/>
    <e v="#N/A"/>
    <x v="0"/>
    <x v="0"/>
  </r>
  <r>
    <d v="2019-05-14T00:00:00"/>
    <n v="591056"/>
    <m/>
    <n v="296"/>
    <n v="900019"/>
    <s v="MEMO FOUNDATION DEDUCT"/>
    <s v="JSC-Genovation Keypad 910"/>
    <n v="1"/>
    <n v="1130"/>
    <m/>
    <n v="640"/>
    <n v="0"/>
    <n v="31700"/>
    <n v="1"/>
    <n v="0"/>
    <n v="205"/>
    <n v="0"/>
    <n v="-249"/>
    <x v="3"/>
    <e v="#N/A"/>
    <x v="0"/>
    <x v="0"/>
  </r>
  <r>
    <d v="2019-05-14T00:00:00"/>
    <n v="591056"/>
    <m/>
    <n v="296"/>
    <n v="900019"/>
    <s v="MEMO FOUNDATION DEDUCT"/>
    <s v="JSC-Genovation Keypad 911"/>
    <n v="1"/>
    <n v="1130"/>
    <m/>
    <n v="640"/>
    <n v="0"/>
    <n v="31700"/>
    <n v="1"/>
    <n v="0"/>
    <n v="205"/>
    <n v="0"/>
    <n v="-18.04"/>
    <x v="3"/>
    <e v="#N/A"/>
    <x v="0"/>
    <x v="0"/>
  </r>
  <r>
    <d v="2019-05-14T00:00:00"/>
    <n v="591056"/>
    <m/>
    <n v="296"/>
    <n v="900019"/>
    <s v="MEMO FOUNDATION DEDUCT"/>
    <s v="JSC-HP 49X Toner for 1320 HP"/>
    <n v="1"/>
    <n v="1130"/>
    <m/>
    <n v="640"/>
    <n v="0"/>
    <n v="31700"/>
    <n v="1"/>
    <n v="0"/>
    <n v="205"/>
    <n v="0"/>
    <n v="-203.89"/>
    <x v="3"/>
    <e v="#N/A"/>
    <x v="0"/>
    <x v="0"/>
  </r>
  <r>
    <d v="2019-05-14T00:00:00"/>
    <n v="591056"/>
    <m/>
    <n v="296"/>
    <n v="900019"/>
    <s v="MEMO FOUNDATION DEDUCT"/>
    <s v="JSC-MISC DISTRICT SUPPLIES"/>
    <n v="1"/>
    <n v="1130"/>
    <m/>
    <n v="640"/>
    <n v="0"/>
    <n v="31700"/>
    <n v="1"/>
    <n v="0"/>
    <n v="205"/>
    <n v="0"/>
    <n v="-47.98"/>
    <x v="3"/>
    <e v="#N/A"/>
    <x v="0"/>
    <x v="0"/>
  </r>
  <r>
    <d v="2019-05-14T00:00:00"/>
    <n v="591056"/>
    <m/>
    <n v="296"/>
    <n v="900019"/>
    <s v="MEMO FOUNDATION DEDUCT"/>
    <s v="JSC-MISC DISTRICT SUPPLIES"/>
    <n v="1"/>
    <n v="1130"/>
    <m/>
    <n v="640"/>
    <n v="0"/>
    <n v="31700"/>
    <n v="1"/>
    <n v="0"/>
    <n v="205"/>
    <n v="0"/>
    <n v="-169.14"/>
    <x v="3"/>
    <e v="#N/A"/>
    <x v="0"/>
    <x v="0"/>
  </r>
  <r>
    <d v="2019-05-14T00:00:00"/>
    <n v="591056"/>
    <m/>
    <n v="296"/>
    <n v="900019"/>
    <s v="MEMO FOUNDATION DEDUCT"/>
    <s v="JSC-MISC DISTRICT SUPPLIES"/>
    <n v="1"/>
    <n v="1130"/>
    <m/>
    <n v="640"/>
    <n v="0"/>
    <n v="31700"/>
    <n v="1"/>
    <n v="0"/>
    <n v="205"/>
    <n v="0"/>
    <n v="-4.37"/>
    <x v="3"/>
    <e v="#N/A"/>
    <x v="0"/>
    <x v="0"/>
  </r>
  <r>
    <d v="2019-05-14T00:00:00"/>
    <n v="591056"/>
    <m/>
    <n v="296"/>
    <n v="900019"/>
    <s v="MEMO FOUNDATION DEDUCT"/>
    <s v="JSC-Red Custom Lanyard 0010 -"/>
    <n v="1"/>
    <n v="1130"/>
    <m/>
    <n v="640"/>
    <n v="0"/>
    <n v="31700"/>
    <n v="1"/>
    <n v="0"/>
    <n v="205"/>
    <n v="0"/>
    <n v="-215"/>
    <x v="3"/>
    <e v="#N/A"/>
    <x v="0"/>
    <x v="0"/>
  </r>
  <r>
    <d v="2019-05-14T00:00:00"/>
    <n v="591056"/>
    <m/>
    <n v="296"/>
    <n v="900019"/>
    <s v="MEMO FOUNDATION DEDUCT"/>
    <s v="JSC-DisplayPort to VGA Adapter"/>
    <n v="1"/>
    <n v="1130"/>
    <m/>
    <n v="640"/>
    <n v="0"/>
    <n v="31700"/>
    <n v="1"/>
    <n v="0"/>
    <n v="205"/>
    <n v="0"/>
    <n v="-49.5"/>
    <x v="3"/>
    <e v="#N/A"/>
    <x v="0"/>
    <x v="0"/>
  </r>
  <r>
    <d v="2019-05-14T00:00:00"/>
    <n v="591056"/>
    <m/>
    <n v="296"/>
    <n v="900019"/>
    <s v="MEMO FOUNDATION DEDUCT"/>
    <s v="JSC-DisplayPort to VGA Adapter"/>
    <n v="1"/>
    <n v="1130"/>
    <m/>
    <n v="640"/>
    <n v="0"/>
    <n v="31700"/>
    <n v="1"/>
    <n v="0"/>
    <n v="205"/>
    <n v="0"/>
    <n v="-6.9"/>
    <x v="3"/>
    <e v="#N/A"/>
    <x v="0"/>
    <x v="0"/>
  </r>
  <r>
    <d v="2019-05-14T00:00:00"/>
    <n v="591056"/>
    <m/>
    <n v="296"/>
    <n v="900019"/>
    <s v="MEMO FOUNDATION DEDUCT"/>
    <s v="JSC-MISC DISTRICT SUPPLIES"/>
    <n v="1"/>
    <n v="1130"/>
    <m/>
    <n v="640"/>
    <n v="0"/>
    <n v="31700"/>
    <n v="1"/>
    <n v="0"/>
    <n v="205"/>
    <n v="0"/>
    <n v="-6.3"/>
    <x v="3"/>
    <e v="#N/A"/>
    <x v="0"/>
    <x v="0"/>
  </r>
  <r>
    <d v="2019-05-14T00:00:00"/>
    <n v="591056"/>
    <m/>
    <n v="296"/>
    <n v="900019"/>
    <s v="MEMO FOUNDATION DEDUCT"/>
    <s v="JSC-MISC DISTRICT SUPPLIES"/>
    <n v="1"/>
    <n v="1130"/>
    <m/>
    <n v="640"/>
    <n v="0"/>
    <n v="31700"/>
    <n v="1"/>
    <n v="0"/>
    <n v="205"/>
    <n v="0"/>
    <n v="-32.5"/>
    <x v="3"/>
    <e v="#N/A"/>
    <x v="0"/>
    <x v="0"/>
  </r>
  <r>
    <d v="2019-05-14T00:00:00"/>
    <n v="591056"/>
    <m/>
    <n v="296"/>
    <n v="900019"/>
    <s v="MEMO FOUNDATION DEDUCT"/>
    <s v="JSC-MISC DISTRICT SUPPLIES"/>
    <n v="1"/>
    <n v="1130"/>
    <m/>
    <n v="640"/>
    <n v="0"/>
    <n v="31700"/>
    <n v="1"/>
    <n v="0"/>
    <n v="205"/>
    <n v="0"/>
    <n v="-79.5"/>
    <x v="3"/>
    <e v="#N/A"/>
    <x v="0"/>
    <x v="0"/>
  </r>
  <r>
    <d v="2019-05-14T00:00:00"/>
    <n v="591056"/>
    <m/>
    <n v="296"/>
    <n v="900019"/>
    <s v="MEMO FOUNDATION DEDUCT"/>
    <s v="JSC-MISC DISTRICT SUPPLIES"/>
    <n v="1"/>
    <n v="1130"/>
    <m/>
    <n v="640"/>
    <n v="0"/>
    <n v="31700"/>
    <n v="1"/>
    <n v="0"/>
    <n v="205"/>
    <n v="0"/>
    <n v="-1.47"/>
    <x v="3"/>
    <e v="#N/A"/>
    <x v="0"/>
    <x v="0"/>
  </r>
  <r>
    <d v="2019-05-14T00:00:00"/>
    <n v="591056"/>
    <m/>
    <n v="296"/>
    <n v="900019"/>
    <s v="MEMO FOUNDATION DEDUCT"/>
    <s v="JSC-HP LaserJetMFP M227fdw-Ton"/>
    <n v="1"/>
    <n v="1130"/>
    <m/>
    <n v="640"/>
    <n v="0"/>
    <n v="31700"/>
    <n v="1"/>
    <n v="0"/>
    <n v="205"/>
    <n v="0"/>
    <n v="-269"/>
    <x v="3"/>
    <e v="#N/A"/>
    <x v="0"/>
    <x v="0"/>
  </r>
  <r>
    <d v="2019-05-14T00:00:00"/>
    <n v="591056"/>
    <m/>
    <n v="296"/>
    <n v="900019"/>
    <s v="MEMO FOUNDATION DEDUCT"/>
    <s v="JSC-HP LaserJetMFP M227fdw-Ton"/>
    <n v="1"/>
    <n v="1130"/>
    <m/>
    <n v="640"/>
    <n v="0"/>
    <n v="31700"/>
    <n v="1"/>
    <n v="0"/>
    <n v="205"/>
    <n v="0"/>
    <n v="-201.98"/>
    <x v="3"/>
    <e v="#N/A"/>
    <x v="0"/>
    <x v="0"/>
  </r>
  <r>
    <d v="2019-05-14T00:00:00"/>
    <n v="591056"/>
    <m/>
    <n v="296"/>
    <n v="900019"/>
    <s v="MEMO FOUNDATION DEDUCT"/>
    <s v="JSC-HDMI Cables"/>
    <n v="1"/>
    <n v="1130"/>
    <m/>
    <n v="640"/>
    <n v="0"/>
    <n v="31700"/>
    <n v="1"/>
    <n v="0"/>
    <n v="205"/>
    <n v="0"/>
    <n v="-49"/>
    <x v="3"/>
    <e v="#N/A"/>
    <x v="0"/>
    <x v="0"/>
  </r>
  <r>
    <d v="2019-05-14T00:00:00"/>
    <n v="591056"/>
    <m/>
    <n v="296"/>
    <n v="900019"/>
    <s v="MEMO FOUNDATION DEDUCT"/>
    <s v="JSC-HDMI Cables"/>
    <n v="1"/>
    <n v="1130"/>
    <m/>
    <n v="640"/>
    <n v="0"/>
    <n v="31700"/>
    <n v="1"/>
    <n v="0"/>
    <n v="205"/>
    <n v="0"/>
    <n v="-5.8"/>
    <x v="3"/>
    <e v="#N/A"/>
    <x v="0"/>
    <x v="0"/>
  </r>
  <r>
    <d v="2019-05-14T00:00:00"/>
    <n v="591056"/>
    <m/>
    <n v="296"/>
    <n v="900019"/>
    <s v="MEMO FOUNDATION DEDUCT"/>
    <s v="JSC-HDMI Cables"/>
    <n v="1"/>
    <n v="1130"/>
    <m/>
    <n v="640"/>
    <n v="0"/>
    <n v="31700"/>
    <n v="1"/>
    <n v="0"/>
    <n v="205"/>
    <n v="0"/>
    <n v="-19"/>
    <x v="3"/>
    <e v="#N/A"/>
    <x v="0"/>
    <x v="0"/>
  </r>
  <r>
    <d v="2019-05-14T00:00:00"/>
    <n v="591056"/>
    <m/>
    <n v="296"/>
    <n v="900019"/>
    <s v="MEMO FOUNDATION DEDUCT"/>
    <s v="JSC-Standard SSL Certificate F"/>
    <n v="1"/>
    <n v="1130"/>
    <m/>
    <n v="640"/>
    <n v="0"/>
    <n v="31700"/>
    <n v="1"/>
    <n v="0"/>
    <n v="205"/>
    <n v="0"/>
    <n v="-376"/>
    <x v="3"/>
    <e v="#N/A"/>
    <x v="0"/>
    <x v="0"/>
  </r>
  <r>
    <d v="2019-05-14T00:00:00"/>
    <n v="591056"/>
    <m/>
    <n v="296"/>
    <n v="900019"/>
    <s v="MEMO FOUNDATION DEDUCT"/>
    <s v="JSC-Treasurer's Office Compute"/>
    <n v="1"/>
    <n v="1130"/>
    <m/>
    <n v="640"/>
    <n v="0"/>
    <n v="31700"/>
    <n v="1"/>
    <n v="0"/>
    <n v="205"/>
    <n v="0"/>
    <n v="-5955"/>
    <x v="3"/>
    <e v="#N/A"/>
    <x v="0"/>
    <x v="0"/>
  </r>
  <r>
    <d v="2019-05-14T00:00:00"/>
    <n v="591056"/>
    <m/>
    <n v="296"/>
    <n v="900019"/>
    <s v="MEMO FOUNDATION DEDUCT"/>
    <s v="JSC-Treasurer's Office Compute"/>
    <n v="1"/>
    <n v="1130"/>
    <m/>
    <n v="640"/>
    <n v="0"/>
    <n v="31700"/>
    <n v="1"/>
    <n v="0"/>
    <n v="205"/>
    <n v="0"/>
    <n v="-937.6"/>
    <x v="3"/>
    <e v="#N/A"/>
    <x v="0"/>
    <x v="0"/>
  </r>
  <r>
    <d v="2019-05-14T00:00:00"/>
    <n v="591056"/>
    <m/>
    <n v="296"/>
    <n v="900019"/>
    <s v="MEMO FOUNDATION DEDUCT"/>
    <s v="JSC-Treasurer's Office Compute"/>
    <n v="1"/>
    <n v="1130"/>
    <m/>
    <n v="640"/>
    <n v="0"/>
    <n v="31700"/>
    <n v="1"/>
    <n v="0"/>
    <n v="205"/>
    <n v="0"/>
    <n v="-390"/>
    <x v="3"/>
    <e v="#N/A"/>
    <x v="0"/>
    <x v="0"/>
  </r>
  <r>
    <d v="2019-05-14T00:00:00"/>
    <n v="591056"/>
    <m/>
    <n v="296"/>
    <n v="900019"/>
    <s v="MEMO FOUNDATION DEDUCT"/>
    <s v="JSC-Treasurer's Office Compute"/>
    <n v="1"/>
    <n v="1130"/>
    <m/>
    <n v="640"/>
    <n v="0"/>
    <n v="31700"/>
    <n v="1"/>
    <n v="0"/>
    <n v="205"/>
    <n v="0"/>
    <n v="-1418.48"/>
    <x v="3"/>
    <e v="#N/A"/>
    <x v="0"/>
    <x v="0"/>
  </r>
  <r>
    <d v="2019-05-14T00:00:00"/>
    <n v="591056"/>
    <m/>
    <n v="296"/>
    <n v="900019"/>
    <s v="MEMO FOUNDATION DEDUCT"/>
    <s v="JSC-Treasurer's Office Compute"/>
    <n v="1"/>
    <n v="1130"/>
    <m/>
    <n v="640"/>
    <n v="0"/>
    <n v="31700"/>
    <n v="1"/>
    <n v="0"/>
    <n v="205"/>
    <n v="0"/>
    <n v="-309.95"/>
    <x v="3"/>
    <e v="#N/A"/>
    <x v="0"/>
    <x v="0"/>
  </r>
  <r>
    <d v="2019-05-14T00:00:00"/>
    <n v="591056"/>
    <m/>
    <n v="296"/>
    <n v="900019"/>
    <s v="MEMO FOUNDATION DEDUCT"/>
    <s v="JSC-Treasurer's Office Compute"/>
    <n v="1"/>
    <n v="1130"/>
    <m/>
    <n v="640"/>
    <n v="0"/>
    <n v="31700"/>
    <n v="1"/>
    <n v="0"/>
    <n v="205"/>
    <n v="0"/>
    <n v="-120"/>
    <x v="3"/>
    <e v="#N/A"/>
    <x v="0"/>
    <x v="0"/>
  </r>
  <r>
    <d v="2019-05-14T00:00:00"/>
    <n v="591056"/>
    <m/>
    <n v="296"/>
    <n v="900019"/>
    <s v="MEMO FOUNDATION DEDUCT"/>
    <s v="JSC-Treasurer's Office Compute"/>
    <n v="1"/>
    <n v="1130"/>
    <m/>
    <n v="640"/>
    <n v="0"/>
    <n v="31700"/>
    <n v="1"/>
    <n v="0"/>
    <n v="205"/>
    <n v="0"/>
    <n v="-479.58"/>
    <x v="3"/>
    <e v="#N/A"/>
    <x v="0"/>
    <x v="0"/>
  </r>
  <r>
    <d v="2019-05-14T00:00:00"/>
    <n v="591056"/>
    <m/>
    <n v="296"/>
    <n v="900019"/>
    <s v="MEMO FOUNDATION DEDUCT"/>
    <s v="JSC-Repair Transportation Lapt"/>
    <n v="1"/>
    <n v="1130"/>
    <m/>
    <n v="640"/>
    <n v="0"/>
    <n v="31700"/>
    <n v="1"/>
    <n v="0"/>
    <n v="205"/>
    <n v="0"/>
    <n v="-11.97"/>
    <x v="3"/>
    <e v="#N/A"/>
    <x v="0"/>
    <x v="0"/>
  </r>
  <r>
    <d v="2019-05-14T00:00:00"/>
    <n v="591056"/>
    <m/>
    <n v="296"/>
    <n v="900019"/>
    <s v="MEMO FOUNDATION DEDUCT"/>
    <s v="JSC-Repair Transportation Lapt"/>
    <n v="1"/>
    <n v="1130"/>
    <m/>
    <n v="640"/>
    <n v="0"/>
    <n v="31700"/>
    <n v="1"/>
    <n v="0"/>
    <n v="205"/>
    <n v="0"/>
    <n v="-249.87"/>
    <x v="3"/>
    <e v="#N/A"/>
    <x v="0"/>
    <x v="0"/>
  </r>
  <r>
    <d v="2019-05-14T00:00:00"/>
    <n v="591056"/>
    <m/>
    <n v="296"/>
    <n v="900019"/>
    <s v="MEMO FOUNDATION DEDUCT"/>
    <s v="JSC-Acer Chromebook 11 N7 C731"/>
    <n v="1"/>
    <n v="1130"/>
    <m/>
    <n v="640"/>
    <n v="0"/>
    <n v="31700"/>
    <n v="1"/>
    <n v="0"/>
    <n v="205"/>
    <n v="0"/>
    <n v="-6900"/>
    <x v="3"/>
    <e v="#N/A"/>
    <x v="0"/>
    <x v="0"/>
  </r>
  <r>
    <d v="2019-05-14T00:00:00"/>
    <n v="591056"/>
    <m/>
    <n v="296"/>
    <n v="900019"/>
    <s v="MEMO FOUNDATION DEDUCT"/>
    <s v="JSC-Acer Chromebook 11 N7 C732"/>
    <n v="1"/>
    <n v="1130"/>
    <m/>
    <n v="640"/>
    <n v="0"/>
    <n v="31700"/>
    <n v="1"/>
    <n v="0"/>
    <n v="205"/>
    <n v="0"/>
    <n v="-720"/>
    <x v="3"/>
    <e v="#N/A"/>
    <x v="0"/>
    <x v="0"/>
  </r>
  <r>
    <d v="2019-05-14T00:00:00"/>
    <n v="591056"/>
    <m/>
    <n v="296"/>
    <n v="900019"/>
    <s v="MEMO FOUNDATION DEDUCT"/>
    <s v="JSC-Epson ELPLP Light Bulbs"/>
    <n v="1"/>
    <n v="1130"/>
    <m/>
    <n v="640"/>
    <n v="0"/>
    <n v="31700"/>
    <n v="1"/>
    <n v="0"/>
    <n v="205"/>
    <n v="0"/>
    <n v="-245.43"/>
    <x v="3"/>
    <e v="#N/A"/>
    <x v="0"/>
    <x v="0"/>
  </r>
  <r>
    <d v="2019-05-14T00:00:00"/>
    <n v="591056"/>
    <m/>
    <n v="296"/>
    <n v="900019"/>
    <s v="MEMO FOUNDATION DEDUCT"/>
    <s v="JSC-Epson ELPLP Light Bulbs"/>
    <n v="1"/>
    <n v="1130"/>
    <m/>
    <n v="640"/>
    <n v="0"/>
    <n v="31700"/>
    <n v="1"/>
    <n v="0"/>
    <n v="205"/>
    <n v="0"/>
    <n v="-1578.6"/>
    <x v="3"/>
    <e v="#N/A"/>
    <x v="0"/>
    <x v="0"/>
  </r>
  <r>
    <d v="2019-05-14T00:00:00"/>
    <n v="591056"/>
    <m/>
    <n v="296"/>
    <n v="900019"/>
    <s v="MEMO FOUNDATION DEDUCT"/>
    <s v="JSC-Epson ELPLP Light Bulbs"/>
    <n v="1"/>
    <n v="1130"/>
    <m/>
    <n v="640"/>
    <n v="0"/>
    <n v="31700"/>
    <n v="1"/>
    <n v="0"/>
    <n v="205"/>
    <n v="0"/>
    <n v="-81.81"/>
    <x v="3"/>
    <e v="#N/A"/>
    <x v="0"/>
    <x v="0"/>
  </r>
  <r>
    <d v="2019-05-14T00:00:00"/>
    <n v="591056"/>
    <m/>
    <n v="296"/>
    <n v="900019"/>
    <s v="MEMO FOUNDATION DEDUCT"/>
    <s v="JSC-MISC DISTRICT SUPPLIES"/>
    <n v="1"/>
    <n v="1130"/>
    <m/>
    <n v="640"/>
    <n v="0"/>
    <n v="31700"/>
    <n v="1"/>
    <n v="0"/>
    <n v="205"/>
    <n v="0"/>
    <n v="-1386"/>
    <x v="3"/>
    <e v="#N/A"/>
    <x v="0"/>
    <x v="0"/>
  </r>
  <r>
    <d v="2019-05-14T00:00:00"/>
    <n v="591056"/>
    <m/>
    <n v="296"/>
    <n v="900019"/>
    <s v="MEMO FOUNDATION DEDUCT"/>
    <s v="JSC-MISC DISTRICT SUPPLIES"/>
    <n v="1"/>
    <n v="1130"/>
    <m/>
    <n v="640"/>
    <n v="0"/>
    <n v="31700"/>
    <n v="1"/>
    <n v="0"/>
    <n v="205"/>
    <n v="0"/>
    <n v="-483"/>
    <x v="3"/>
    <e v="#N/A"/>
    <x v="0"/>
    <x v="0"/>
  </r>
  <r>
    <d v="2019-05-14T00:00:00"/>
    <n v="591056"/>
    <m/>
    <n v="296"/>
    <n v="900019"/>
    <s v="MEMO FOUNDATION DEDUCT"/>
    <s v="JSC-MISC DISTRICT SUPPLIES"/>
    <n v="1"/>
    <n v="1130"/>
    <m/>
    <n v="640"/>
    <n v="0"/>
    <n v="31700"/>
    <n v="1"/>
    <n v="0"/>
    <n v="205"/>
    <n v="0"/>
    <n v="-285.8"/>
    <x v="3"/>
    <e v="#N/A"/>
    <x v="0"/>
    <x v="0"/>
  </r>
  <r>
    <d v="2019-05-14T00:00:00"/>
    <n v="591056"/>
    <m/>
    <n v="296"/>
    <n v="900019"/>
    <s v="MEMO FOUNDATION DEDUCT"/>
    <s v="JSC-Acer V276HL - LED Monitor"/>
    <n v="1"/>
    <n v="1130"/>
    <m/>
    <n v="640"/>
    <n v="0"/>
    <n v="31700"/>
    <n v="1"/>
    <n v="0"/>
    <n v="205"/>
    <n v="0"/>
    <n v="-147.27000000000001"/>
    <x v="3"/>
    <e v="#N/A"/>
    <x v="0"/>
    <x v="0"/>
  </r>
  <r>
    <d v="2019-05-14T00:00:00"/>
    <n v="591057"/>
    <m/>
    <n v="297"/>
    <n v="900050"/>
    <s v="EXPENDITURE CORRECTION"/>
    <s v="Expense Correction"/>
    <n v="1"/>
    <n v="1130"/>
    <m/>
    <n v="640"/>
    <n v="0"/>
    <n v="31700"/>
    <n v="1"/>
    <n v="0"/>
    <n v="205"/>
    <n v="0"/>
    <n v="-538.08000000000004"/>
    <x v="3"/>
    <e v="#N/A"/>
    <x v="0"/>
    <x v="0"/>
  </r>
  <r>
    <d v="2019-05-14T00:00:00"/>
    <n v="591056"/>
    <m/>
    <n v="295"/>
    <n v="900019"/>
    <s v="MEMO FOUNDATION DEDUCT"/>
    <s v="JSC-MacBook Air 13-inch: 1.8GH"/>
    <n v="1"/>
    <n v="1230"/>
    <m/>
    <n v="640"/>
    <n v="0"/>
    <n v="0"/>
    <n v="0"/>
    <n v="0"/>
    <n v="410"/>
    <n v="0"/>
    <n v="3396"/>
    <x v="3"/>
    <e v="#N/A"/>
    <x v="3"/>
    <x v="0"/>
  </r>
  <r>
    <d v="2019-05-14T00:00:00"/>
    <n v="591056"/>
    <m/>
    <n v="295"/>
    <n v="900019"/>
    <s v="MEMO FOUNDATION DEDUCT"/>
    <s v="JSC-Asst Treasurer Computer"/>
    <n v="1"/>
    <n v="2510"/>
    <m/>
    <n v="640"/>
    <n v="0"/>
    <n v="0"/>
    <n v="55"/>
    <n v="0"/>
    <n v="0"/>
    <n v="0"/>
    <n v="2179.15"/>
    <x v="3"/>
    <e v="#N/A"/>
    <x v="2"/>
    <x v="0"/>
  </r>
  <r>
    <d v="2019-05-14T00:00:00"/>
    <n v="591056"/>
    <m/>
    <n v="296"/>
    <n v="900019"/>
    <s v="MEMO FOUNDATION DEDUCT"/>
    <s v="JSC-Treasurer's Office Compute"/>
    <n v="1"/>
    <n v="2510"/>
    <m/>
    <n v="640"/>
    <n v="0"/>
    <n v="0"/>
    <n v="55"/>
    <n v="0"/>
    <n v="0"/>
    <n v="0"/>
    <n v="9610.61"/>
    <x v="3"/>
    <e v="#N/A"/>
    <x v="2"/>
    <x v="0"/>
  </r>
  <r>
    <d v="2019-05-24T00:00:00"/>
    <n v="111965"/>
    <m/>
    <n v="1955426"/>
    <n v="12256"/>
    <s v="LOW VOLTAGE SOLUTIONS"/>
    <s v="FOOTBALL FIELD SOUND SYSTEM AT"/>
    <n v="1"/>
    <n v="4510"/>
    <m/>
    <n v="640"/>
    <n v="0"/>
    <n v="0"/>
    <n v="1"/>
    <n v="0"/>
    <n v="0"/>
    <n v="0"/>
    <n v="12763.41"/>
    <x v="3"/>
    <e v="#N/A"/>
    <x v="8"/>
    <x v="0"/>
  </r>
  <r>
    <d v="2019-06-11T00:00:00"/>
    <n v="112082"/>
    <m/>
    <n v="1956042"/>
    <n v="1599"/>
    <s v="BLICK ART MATERIALS"/>
    <s v="#71141-1004 WALTER FOSTER I"/>
    <n v="1"/>
    <n v="2212"/>
    <m/>
    <n v="640"/>
    <n v="0"/>
    <n v="0"/>
    <n v="0"/>
    <n v="0"/>
    <n v="402"/>
    <n v="0"/>
    <n v="5.14"/>
    <x v="3"/>
    <e v="#N/A"/>
    <x v="7"/>
    <x v="0"/>
  </r>
  <r>
    <d v="2019-06-11T00:00:00"/>
    <n v="112082"/>
    <m/>
    <n v="1956042"/>
    <n v="1599"/>
    <s v="BLICK ART MATERIALS"/>
    <s v="#57016-1065 FISKARS 7&quot;"/>
    <n v="1"/>
    <n v="2212"/>
    <m/>
    <n v="640"/>
    <n v="0"/>
    <n v="0"/>
    <n v="0"/>
    <n v="0"/>
    <n v="402"/>
    <n v="0"/>
    <n v="93.36"/>
    <x v="3"/>
    <e v="#N/A"/>
    <x v="7"/>
    <x v="0"/>
  </r>
  <r>
    <d v="2019-06-11T00:00:00"/>
    <n v="112082"/>
    <m/>
    <n v="1956042"/>
    <n v="1599"/>
    <s v="BLICK ART MATERIALS"/>
    <s v="#57010-1002 FISKARS 5&quot;"/>
    <n v="1"/>
    <n v="2212"/>
    <m/>
    <n v="640"/>
    <n v="0"/>
    <n v="0"/>
    <n v="0"/>
    <n v="0"/>
    <n v="402"/>
    <n v="0"/>
    <n v="59.97"/>
    <x v="3"/>
    <e v="#N/A"/>
    <x v="7"/>
    <x v="0"/>
  </r>
  <r>
    <d v="2019-06-11T00:00:00"/>
    <n v="112082"/>
    <m/>
    <n v="1956042"/>
    <n v="1599"/>
    <s v="BLICK ART MATERIALS"/>
    <s v="#21417-1001 XACTO SCHOO PRO"/>
    <n v="1"/>
    <n v="2212"/>
    <m/>
    <n v="640"/>
    <n v="0"/>
    <n v="0"/>
    <n v="0"/>
    <n v="0"/>
    <n v="402"/>
    <n v="0"/>
    <n v="76.98"/>
    <x v="3"/>
    <e v="#N/A"/>
    <x v="7"/>
    <x v="0"/>
  </r>
  <r>
    <d v="2019-06-11T00:00:00"/>
    <n v="112082"/>
    <m/>
    <n v="1956042"/>
    <n v="1599"/>
    <s v="BLICK ART MATERIALS"/>
    <s v="#AF65013-1048 FRIENDLY WEAVING"/>
    <n v="1"/>
    <n v="2212"/>
    <m/>
    <n v="640"/>
    <n v="0"/>
    <n v="0"/>
    <n v="0"/>
    <n v="0"/>
    <n v="402"/>
    <n v="0"/>
    <n v="300"/>
    <x v="3"/>
    <e v="#N/A"/>
    <x v="7"/>
    <x v="0"/>
  </r>
  <r>
    <d v="2019-06-14T00:00:00"/>
    <n v="112172"/>
    <m/>
    <n v="1956036"/>
    <n v="24156"/>
    <s v="WEST MUSIC INC"/>
    <s v="ITEM 200624 ZILDJIAN PO771"/>
    <n v="1"/>
    <n v="2212"/>
    <m/>
    <n v="640"/>
    <n v="0"/>
    <n v="0"/>
    <n v="0"/>
    <n v="0"/>
    <n v="402"/>
    <n v="0"/>
    <n v="29.99"/>
    <x v="3"/>
    <e v="#N/A"/>
    <x v="7"/>
    <x v="0"/>
  </r>
  <r>
    <d v="2019-06-14T00:00:00"/>
    <n v="112172"/>
    <m/>
    <n v="1956036"/>
    <n v="24156"/>
    <s v="WEST MUSIC INC"/>
    <s v="ITEM 201552 STUDIO 49 T 10"/>
    <n v="1"/>
    <n v="2212"/>
    <m/>
    <n v="640"/>
    <n v="0"/>
    <n v="0"/>
    <n v="0"/>
    <n v="0"/>
    <n v="402"/>
    <n v="0"/>
    <n v="30"/>
    <x v="3"/>
    <e v="#N/A"/>
    <x v="7"/>
    <x v="0"/>
  </r>
  <r>
    <d v="2019-06-14T00:00:00"/>
    <n v="112172"/>
    <m/>
    <n v="1956036"/>
    <n v="24156"/>
    <s v="WEST MUSIC INC"/>
    <s v="ITEM 201553 STUDIO 49 T 15"/>
    <n v="1"/>
    <n v="2212"/>
    <m/>
    <n v="640"/>
    <n v="0"/>
    <n v="0"/>
    <n v="0"/>
    <n v="0"/>
    <n v="402"/>
    <n v="0"/>
    <n v="35"/>
    <x v="3"/>
    <e v="#N/A"/>
    <x v="7"/>
    <x v="0"/>
  </r>
  <r>
    <d v="2019-06-14T00:00:00"/>
    <n v="112172"/>
    <m/>
    <n v="1956036"/>
    <n v="24156"/>
    <s v="WEST MUSIC INC"/>
    <s v="ITEM 201613 LATIN PERCUSSION"/>
    <n v="1"/>
    <n v="2212"/>
    <m/>
    <n v="640"/>
    <n v="0"/>
    <n v="0"/>
    <n v="0"/>
    <n v="0"/>
    <n v="402"/>
    <n v="0"/>
    <n v="49.99"/>
    <x v="3"/>
    <e v="#N/A"/>
    <x v="7"/>
    <x v="0"/>
  </r>
  <r>
    <d v="2019-06-14T00:00:00"/>
    <n v="112172"/>
    <m/>
    <n v="1956036"/>
    <n v="24156"/>
    <s v="WEST MUSIC INC"/>
    <s v="ITEM 202807 BASIC BEAT BBTB5"/>
    <n v="1"/>
    <n v="2212"/>
    <m/>
    <n v="640"/>
    <n v="0"/>
    <n v="0"/>
    <n v="0"/>
    <n v="0"/>
    <n v="402"/>
    <n v="0"/>
    <n v="175.8"/>
    <x v="3"/>
    <e v="#N/A"/>
    <x v="7"/>
    <x v="0"/>
  </r>
  <r>
    <d v="2019-06-14T00:00:00"/>
    <n v="112172"/>
    <m/>
    <n v="1956036"/>
    <n v="24156"/>
    <s v="WEST MUSIC INC"/>
    <s v="ITEM 200925 REMO HD-8508-00"/>
    <n v="1"/>
    <n v="2212"/>
    <m/>
    <n v="640"/>
    <n v="0"/>
    <n v="0"/>
    <n v="0"/>
    <n v="0"/>
    <n v="402"/>
    <n v="0"/>
    <n v="158.5"/>
    <x v="3"/>
    <e v="#N/A"/>
    <x v="7"/>
    <x v="0"/>
  </r>
  <r>
    <d v="2019-06-14T00:00:00"/>
    <n v="112172"/>
    <m/>
    <n v="1956036"/>
    <n v="24156"/>
    <s v="WEST MUSIC INC"/>
    <s v="ITEM 530546 ELEMENTS OF DANCE"/>
    <n v="1"/>
    <n v="2212"/>
    <m/>
    <n v="640"/>
    <n v="0"/>
    <n v="0"/>
    <n v="0"/>
    <n v="0"/>
    <n v="402"/>
    <n v="0"/>
    <n v="59.99"/>
    <x v="3"/>
    <e v="#N/A"/>
    <x v="7"/>
    <x v="0"/>
  </r>
  <r>
    <d v="2019-06-14T00:00:00"/>
    <n v="112172"/>
    <m/>
    <n v="1956036"/>
    <n v="24156"/>
    <s v="WEST MUSIC INC"/>
    <s v="ITEM REMO HD-8510-00"/>
    <n v="1"/>
    <n v="2212"/>
    <m/>
    <n v="640"/>
    <n v="0"/>
    <n v="0"/>
    <n v="0"/>
    <n v="0"/>
    <n v="402"/>
    <n v="0"/>
    <n v="168.5"/>
    <x v="3"/>
    <e v="#N/A"/>
    <x v="7"/>
    <x v="0"/>
  </r>
  <r>
    <d v="2019-06-14T00:00:00"/>
    <n v="112172"/>
    <m/>
    <n v="1956036"/>
    <n v="24156"/>
    <s v="WEST MUSIC INC"/>
    <s v="CHANGE ALL CODING TO:"/>
    <n v="1"/>
    <n v="2212"/>
    <m/>
    <n v="640"/>
    <n v="0"/>
    <n v="0"/>
    <n v="0"/>
    <n v="0"/>
    <n v="402"/>
    <n v="0"/>
    <n v="0"/>
    <x v="3"/>
    <e v="#N/A"/>
    <x v="7"/>
    <x v="0"/>
  </r>
  <r>
    <d v="2019-06-14T00:00:00"/>
    <n v="112156"/>
    <m/>
    <n v="1956072"/>
    <n v="305"/>
    <s v="APPLE COMPUTER INC."/>
    <s v="-iPad WI-FI 128GB Space Gray"/>
    <n v="1"/>
    <n v="2212"/>
    <m/>
    <n v="640"/>
    <n v="0"/>
    <n v="0"/>
    <n v="1"/>
    <n v="0"/>
    <n v="402"/>
    <n v="0"/>
    <n v="3152"/>
    <x v="3"/>
    <e v="#N/A"/>
    <x v="7"/>
    <x v="0"/>
  </r>
  <r>
    <d v="2019-06-11T00:00:00"/>
    <n v="112121"/>
    <m/>
    <n v="1955427"/>
    <n v="20129"/>
    <s v="TENNIS TECHNOLOGY"/>
    <s v="REPAIR-RESURFACE FIVE TENNIS"/>
    <n v="1"/>
    <n v="4526"/>
    <m/>
    <n v="640"/>
    <n v="0"/>
    <n v="0"/>
    <n v="2"/>
    <n v="0"/>
    <n v="0"/>
    <n v="0"/>
    <n v="24024"/>
    <x v="3"/>
    <e v="#N/A"/>
    <x v="8"/>
    <x v="0"/>
  </r>
  <r>
    <d v="2019-06-11T00:00:00"/>
    <n v="112121"/>
    <m/>
    <n v="1955427"/>
    <n v="20129"/>
    <s v="TENNIS TECHNOLOGY"/>
    <s v="RITEWAY CRACK REPAIR ON 400'"/>
    <n v="1"/>
    <n v="4526"/>
    <m/>
    <n v="640"/>
    <n v="0"/>
    <n v="0"/>
    <n v="2"/>
    <n v="0"/>
    <n v="0"/>
    <n v="0"/>
    <n v="8000"/>
    <x v="3"/>
    <e v="#N/A"/>
    <x v="8"/>
    <x v="0"/>
  </r>
  <r>
    <d v="2019-06-11T00:00:00"/>
    <n v="112121"/>
    <m/>
    <n v="1955427"/>
    <n v="20129"/>
    <s v="TENNIS TECHNOLOGY"/>
    <s v="ADDITIONAL 190' RITEWAY CRACK"/>
    <n v="1"/>
    <n v="4526"/>
    <m/>
    <n v="640"/>
    <n v="0"/>
    <n v="0"/>
    <n v="2"/>
    <n v="0"/>
    <n v="0"/>
    <n v="0"/>
    <n v="3400"/>
    <x v="3"/>
    <e v="#N/A"/>
    <x v="8"/>
    <x v="0"/>
  </r>
  <r>
    <d v="2019-07-10T00:00:00"/>
    <n v="112248"/>
    <m/>
    <n v="1956037"/>
    <n v="1599"/>
    <s v="BLICK ART MATERIALS"/>
    <s v="ITEM# 30017-1002 SPEED BALL"/>
    <n v="1"/>
    <n v="2212"/>
    <m/>
    <n v="640"/>
    <n v="0"/>
    <n v="0"/>
    <n v="0"/>
    <n v="0"/>
    <n v="402"/>
    <n v="0"/>
    <n v="1854"/>
    <x v="4"/>
    <e v="#N/A"/>
    <x v="7"/>
    <x v="0"/>
  </r>
  <r>
    <d v="2019-07-10T00:00:00"/>
    <n v="112248"/>
    <m/>
    <n v="1956037"/>
    <n v="1599"/>
    <s v="BLICK ART MATERIALS"/>
    <s v="ITEM# 51337-1001 MABEF GIANT"/>
    <n v="1"/>
    <n v="2212"/>
    <m/>
    <n v="640"/>
    <n v="0"/>
    <n v="0"/>
    <n v="0"/>
    <n v="0"/>
    <n v="402"/>
    <n v="0"/>
    <n v="221.91"/>
    <x v="4"/>
    <e v="#N/A"/>
    <x v="7"/>
    <x v="0"/>
  </r>
  <r>
    <d v="2019-07-10T00:00:00"/>
    <n v="112248"/>
    <m/>
    <n v="1956037"/>
    <n v="1599"/>
    <s v="BLICK ART MATERIALS"/>
    <s v="BLICK READY TO USE TEMPERA -"/>
    <n v="1"/>
    <n v="2212"/>
    <m/>
    <n v="640"/>
    <n v="0"/>
    <n v="0"/>
    <n v="0"/>
    <n v="0"/>
    <n v="402"/>
    <n v="0"/>
    <n v="246.54"/>
    <x v="4"/>
    <e v="#N/A"/>
    <x v="7"/>
    <x v="0"/>
  </r>
  <r>
    <d v="2019-07-10T00:00:00"/>
    <n v="112248"/>
    <m/>
    <n v="1956037"/>
    <n v="1599"/>
    <s v="BLICK ART MATERIALS"/>
    <s v="SCRATCH ART SUBI BLOCK"/>
    <n v="1"/>
    <n v="2212"/>
    <m/>
    <n v="640"/>
    <n v="0"/>
    <n v="0"/>
    <n v="0"/>
    <n v="0"/>
    <n v="402"/>
    <n v="0"/>
    <n v="36.54"/>
    <x v="4"/>
    <e v="#N/A"/>
    <x v="7"/>
    <x v="0"/>
  </r>
  <r>
    <d v="2019-07-10T00:00:00"/>
    <n v="112248"/>
    <m/>
    <n v="1956037"/>
    <n v="1599"/>
    <s v="BLICK ART MATERIALS"/>
    <s v="10406-1003 PKG OF 100 SHEETS -"/>
    <n v="1"/>
    <n v="2212"/>
    <m/>
    <n v="640"/>
    <n v="0"/>
    <n v="0"/>
    <n v="0"/>
    <n v="0"/>
    <n v="402"/>
    <n v="0"/>
    <n v="21.33"/>
    <x v="4"/>
    <e v="#N/A"/>
    <x v="7"/>
    <x v="0"/>
  </r>
  <r>
    <d v="2019-07-10T00:00:00"/>
    <n v="112248"/>
    <m/>
    <n v="1956037"/>
    <n v="1599"/>
    <s v="BLICK ART MATERIALS"/>
    <s v="18301-1040 LOGAN ARTIST"/>
    <n v="1"/>
    <n v="2212"/>
    <m/>
    <n v="640"/>
    <n v="0"/>
    <n v="0"/>
    <n v="0"/>
    <n v="0"/>
    <n v="402"/>
    <n v="0"/>
    <n v="356.84"/>
    <x v="4"/>
    <e v="#N/A"/>
    <x v="7"/>
    <x v="0"/>
  </r>
  <r>
    <d v="2019-07-10T00:00:00"/>
    <n v="112248"/>
    <m/>
    <n v="1956037"/>
    <n v="1599"/>
    <s v="BLICK ART MATERIALS"/>
    <s v="30129-1131 AMACO SHELF SUPPORT"/>
    <n v="1"/>
    <n v="2212"/>
    <m/>
    <n v="640"/>
    <n v="0"/>
    <n v="0"/>
    <n v="0"/>
    <n v="0"/>
    <n v="402"/>
    <n v="0"/>
    <n v="12.3"/>
    <x v="4"/>
    <e v="#N/A"/>
    <x v="7"/>
    <x v="0"/>
  </r>
  <r>
    <d v="2019-07-10T00:00:00"/>
    <n v="112248"/>
    <m/>
    <n v="1956037"/>
    <n v="1599"/>
    <s v="BLICK ART MATERIALS"/>
    <s v="30129-1161 AMACO SHELF SUPPORT"/>
    <n v="1"/>
    <n v="2212"/>
    <m/>
    <n v="640"/>
    <n v="0"/>
    <n v="0"/>
    <n v="0"/>
    <n v="0"/>
    <n v="402"/>
    <n v="0"/>
    <n v="21.6"/>
    <x v="4"/>
    <e v="#N/A"/>
    <x v="7"/>
    <x v="0"/>
  </r>
  <r>
    <d v="2019-07-10T00:00:00"/>
    <n v="112248"/>
    <m/>
    <n v="1956037"/>
    <n v="1599"/>
    <s v="BLICK ART MATERIALS"/>
    <s v="SHIP ALL ITEMS TO:"/>
    <n v="1"/>
    <n v="2212"/>
    <m/>
    <n v="640"/>
    <n v="0"/>
    <n v="0"/>
    <n v="0"/>
    <n v="0"/>
    <n v="402"/>
    <n v="0"/>
    <n v="0"/>
    <x v="4"/>
    <e v="#N/A"/>
    <x v="7"/>
    <x v="0"/>
  </r>
  <r>
    <d v="2019-07-10T00:00:00"/>
    <n v="112248"/>
    <m/>
    <n v="1956037"/>
    <n v="1599"/>
    <s v="BLICK ART MATERIALS"/>
    <s v="SHIPPING"/>
    <n v="1"/>
    <n v="2212"/>
    <m/>
    <n v="640"/>
    <n v="0"/>
    <n v="0"/>
    <n v="0"/>
    <n v="0"/>
    <n v="402"/>
    <n v="0"/>
    <n v="106"/>
    <x v="4"/>
    <e v="#N/A"/>
    <x v="7"/>
    <x v="0"/>
  </r>
  <r>
    <d v="2019-07-10T00:00:00"/>
    <n v="112266"/>
    <m/>
    <n v="1956064"/>
    <n v="14071"/>
    <s v="NASCO INC."/>
    <s v="Z04328 PAPER CUTTER 30 X 30"/>
    <n v="1"/>
    <n v="2212"/>
    <m/>
    <n v="640"/>
    <n v="0"/>
    <n v="0"/>
    <n v="0"/>
    <n v="0"/>
    <n v="402"/>
    <n v="0"/>
    <n v="616.76"/>
    <x v="4"/>
    <e v="#N/A"/>
    <x v="7"/>
    <x v="0"/>
  </r>
  <r>
    <d v="2019-07-10T00:00:00"/>
    <n v="112274"/>
    <m/>
    <n v="1956038"/>
    <n v="16233"/>
    <s v="TRIARCO LLC"/>
    <s v="#RA09250 SCORING TOOL"/>
    <n v="1"/>
    <n v="2212"/>
    <m/>
    <n v="640"/>
    <n v="0"/>
    <n v="0"/>
    <n v="0"/>
    <n v="0"/>
    <n v="402"/>
    <n v="0"/>
    <n v="85.65"/>
    <x v="4"/>
    <e v="#N/A"/>
    <x v="7"/>
    <x v="0"/>
  </r>
  <r>
    <d v="2019-07-10T00:00:00"/>
    <n v="112274"/>
    <m/>
    <n v="1956038"/>
    <n v="16233"/>
    <s v="TRIARCO LLC"/>
    <s v="#RA13553 SCRAPER SMOOTH"/>
    <n v="1"/>
    <n v="2212"/>
    <m/>
    <n v="640"/>
    <n v="0"/>
    <n v="0"/>
    <n v="0"/>
    <n v="0"/>
    <n v="402"/>
    <n v="0"/>
    <n v="43.65"/>
    <x v="4"/>
    <e v="#N/A"/>
    <x v="7"/>
    <x v="0"/>
  </r>
  <r>
    <d v="2019-07-10T00:00:00"/>
    <n v="112274"/>
    <m/>
    <n v="1956038"/>
    <n v="16233"/>
    <s v="TRIARCO LLC"/>
    <s v="#1480035 Pro Needle Tool"/>
    <n v="1"/>
    <n v="2212"/>
    <m/>
    <n v="640"/>
    <n v="0"/>
    <n v="0"/>
    <n v="0"/>
    <n v="0"/>
    <n v="402"/>
    <n v="0"/>
    <n v="56.25"/>
    <x v="4"/>
    <e v="#N/A"/>
    <x v="7"/>
    <x v="0"/>
  </r>
  <r>
    <d v="2019-07-10T00:00:00"/>
    <n v="112274"/>
    <m/>
    <n v="1956038"/>
    <n v="16233"/>
    <s v="TRIARCO LLC"/>
    <s v="#RA24962 Ceramic Detail"/>
    <n v="1"/>
    <n v="2212"/>
    <m/>
    <n v="640"/>
    <n v="0"/>
    <n v="0"/>
    <n v="0"/>
    <n v="0"/>
    <n v="402"/>
    <n v="0"/>
    <n v="25.21"/>
    <x v="4"/>
    <e v="#N/A"/>
    <x v="7"/>
    <x v="0"/>
  </r>
  <r>
    <d v="2019-07-10T00:00:00"/>
    <n v="112274"/>
    <m/>
    <n v="1956038"/>
    <n v="16233"/>
    <s v="TRIARCO LLC"/>
    <s v="#RA29951 Speedball masonite"/>
    <n v="1"/>
    <n v="2212"/>
    <m/>
    <n v="640"/>
    <n v="0"/>
    <n v="0"/>
    <n v="0"/>
    <n v="0"/>
    <n v="402"/>
    <n v="0"/>
    <n v="127.87"/>
    <x v="4"/>
    <e v="#N/A"/>
    <x v="7"/>
    <x v="0"/>
  </r>
  <r>
    <d v="2019-07-10T00:00:00"/>
    <n v="112274"/>
    <m/>
    <n v="1956038"/>
    <n v="16233"/>
    <s v="TRIARCO LLC"/>
    <s v="#R715455 16 INCH MINI MIGHT"/>
    <n v="1"/>
    <n v="2212"/>
    <m/>
    <n v="640"/>
    <n v="0"/>
    <n v="0"/>
    <n v="0"/>
    <n v="0"/>
    <n v="402"/>
    <n v="0"/>
    <n v="412.72"/>
    <x v="4"/>
    <e v="#N/A"/>
    <x v="7"/>
    <x v="0"/>
  </r>
  <r>
    <d v="2019-07-10T00:00:00"/>
    <n v="112274"/>
    <m/>
    <n v="1956038"/>
    <n v="16233"/>
    <s v="TRIARCO LLC"/>
    <s v="SHIP ALL ITEMS TO:"/>
    <n v="1"/>
    <n v="2212"/>
    <m/>
    <n v="640"/>
    <n v="0"/>
    <n v="0"/>
    <n v="0"/>
    <n v="0"/>
    <n v="402"/>
    <n v="0"/>
    <n v="0"/>
    <x v="4"/>
    <e v="#N/A"/>
    <x v="7"/>
    <x v="0"/>
  </r>
  <r>
    <d v="2019-07-18T00:00:00"/>
    <n v="112315"/>
    <m/>
    <n v="1956038"/>
    <n v="16233"/>
    <s v="TRIARCO LLC"/>
    <s v="# 462785 STEEL STATIONARY"/>
    <n v="1"/>
    <n v="2212"/>
    <m/>
    <n v="640"/>
    <n v="0"/>
    <n v="0"/>
    <n v="0"/>
    <n v="0"/>
    <n v="402"/>
    <n v="0"/>
    <n v="135.36000000000001"/>
    <x v="4"/>
    <e v="#N/A"/>
    <x v="7"/>
    <x v="0"/>
  </r>
  <r>
    <d v="2019-07-18T00:00:00"/>
    <n v="112322"/>
    <m/>
    <n v="1956035"/>
    <n v="11195"/>
    <s v="KINCAID'S IS MUSIC, INC"/>
    <s v="ITEM -CLP645B . CLP645B"/>
    <n v="1"/>
    <n v="2212"/>
    <m/>
    <n v="640"/>
    <n v="0"/>
    <n v="0"/>
    <n v="0"/>
    <n v="0"/>
    <n v="402"/>
    <n v="0"/>
    <n v="3299"/>
    <x v="4"/>
    <e v="#N/A"/>
    <x v="7"/>
    <x v="0"/>
  </r>
  <r>
    <d v="2019-07-10T00:00:00"/>
    <n v="112248"/>
    <m/>
    <n v="1956058"/>
    <n v="1599"/>
    <s v="BLICK ART MATERIALS"/>
    <s v="#21417-1001 XACTO SCHOOL PRO"/>
    <n v="1"/>
    <n v="2212"/>
    <m/>
    <n v="640"/>
    <n v="0"/>
    <n v="0"/>
    <n v="1"/>
    <n v="0"/>
    <n v="402"/>
    <n v="0"/>
    <n v="76.98"/>
    <x v="4"/>
    <e v="#N/A"/>
    <x v="7"/>
    <x v="0"/>
  </r>
  <r>
    <d v="2019-07-18T00:00:00"/>
    <n v="112307"/>
    <m/>
    <n v="2010265"/>
    <n v="13080"/>
    <s v="MADER ELECTRIC MOTOR AND"/>
    <s v="19-20 ANNUAL"/>
    <n v="1"/>
    <n v="2720"/>
    <m/>
    <n v="640"/>
    <n v="0"/>
    <n v="0"/>
    <n v="1"/>
    <n v="0"/>
    <n v="900"/>
    <n v="0"/>
    <n v="0"/>
    <x v="4"/>
    <e v="#N/A"/>
    <x v="5"/>
    <x v="0"/>
  </r>
  <r>
    <d v="2019-07-18T00:00:00"/>
    <n v="112307"/>
    <m/>
    <n v="2010265"/>
    <n v="13080"/>
    <s v="MADER ELECTRIC MOTOR AND"/>
    <s v="MAINT-SUPPLIES"/>
    <n v="1"/>
    <n v="2720"/>
    <m/>
    <n v="640"/>
    <n v="0"/>
    <n v="0"/>
    <n v="1"/>
    <n v="0"/>
    <n v="900"/>
    <n v="0"/>
    <n v="0"/>
    <x v="4"/>
    <e v="#N/A"/>
    <x v="5"/>
    <x v="0"/>
  </r>
  <r>
    <d v="2019-07-11T00:00:00"/>
    <n v="112288"/>
    <m/>
    <n v="1955428"/>
    <n v="20129"/>
    <s v="TENNIS TECHNOLOGY"/>
    <s v="RITEWAY CRACK REPAIR ON 830'CR"/>
    <n v="1"/>
    <n v="4526"/>
    <m/>
    <n v="640"/>
    <n v="0"/>
    <n v="0"/>
    <n v="1"/>
    <n v="0"/>
    <n v="0"/>
    <n v="0"/>
    <n v="16600"/>
    <x v="4"/>
    <e v="#N/A"/>
    <x v="8"/>
    <x v="0"/>
  </r>
  <r>
    <d v="2019-07-11T00:00:00"/>
    <n v="112288"/>
    <m/>
    <n v="1955428"/>
    <n v="20129"/>
    <s v="TENNIS TECHNOLOGY"/>
    <s v="REPAIR-RESURFACE SIX TENNISCOU"/>
    <n v="1"/>
    <n v="4526"/>
    <m/>
    <n v="640"/>
    <n v="0"/>
    <n v="0"/>
    <n v="1"/>
    <n v="0"/>
    <n v="0"/>
    <n v="0"/>
    <n v="27679"/>
    <x v="4"/>
    <e v="#N/A"/>
    <x v="8"/>
    <x v="0"/>
  </r>
  <r>
    <d v="2019-08-05T00:00:00"/>
    <n v="112359"/>
    <m/>
    <n v="1956037"/>
    <n v="1599"/>
    <s v="BLICK ART MATERIALS"/>
    <s v="30129-1181 8 INCH AND 1 5/8"/>
    <n v="1"/>
    <n v="2212"/>
    <m/>
    <n v="640"/>
    <n v="0"/>
    <n v="0"/>
    <n v="0"/>
    <n v="0"/>
    <n v="402"/>
    <n v="0"/>
    <n v="14.2"/>
    <x v="4"/>
    <e v="#N/A"/>
    <x v="7"/>
    <x v="0"/>
  </r>
  <r>
    <d v="2019-08-15T00:00:00"/>
    <n v="112474"/>
    <m/>
    <n v="1956083"/>
    <n v="20216"/>
    <s v="SOLICH PIANO AND MUSIC"/>
    <s v="Yamaha GC@ PE"/>
    <n v="1"/>
    <n v="2212"/>
    <m/>
    <n v="640"/>
    <n v="0"/>
    <n v="0"/>
    <n v="0"/>
    <n v="0"/>
    <n v="402"/>
    <n v="0"/>
    <n v="11814"/>
    <x v="4"/>
    <e v="#N/A"/>
    <x v="7"/>
    <x v="0"/>
  </r>
  <r>
    <d v="2019-08-15T00:00:00"/>
    <n v="112474"/>
    <m/>
    <n v="1956083"/>
    <n v="20216"/>
    <s v="SOLICH PIANO AND MUSIC"/>
    <s v="GRAND PIANO SPYDER DOLLY"/>
    <n v="1"/>
    <n v="2212"/>
    <m/>
    <n v="640"/>
    <n v="0"/>
    <n v="0"/>
    <n v="0"/>
    <n v="0"/>
    <n v="402"/>
    <n v="0"/>
    <n v="600"/>
    <x v="4"/>
    <e v="#N/A"/>
    <x v="7"/>
    <x v="0"/>
  </r>
  <r>
    <d v="2019-08-15T00:00:00"/>
    <n v="112474"/>
    <m/>
    <n v="1956083"/>
    <n v="20216"/>
    <s v="SOLICH PIANO AND MUSIC"/>
    <s v="S/H"/>
    <n v="1"/>
    <n v="2212"/>
    <m/>
    <n v="640"/>
    <n v="0"/>
    <n v="0"/>
    <n v="0"/>
    <n v="0"/>
    <n v="402"/>
    <n v="0"/>
    <n v="325"/>
    <x v="4"/>
    <e v="#N/A"/>
    <x v="7"/>
    <x v="0"/>
  </r>
  <r>
    <d v="2019-08-22T00:00:00"/>
    <n v="112526"/>
    <m/>
    <n v="2010564"/>
    <n v="19762"/>
    <s v="SHIFFLER"/>
    <s v="LCT-00008 14&quot; Commercial"/>
    <n v="1"/>
    <n v="2421"/>
    <m/>
    <n v="640"/>
    <n v="0"/>
    <n v="0"/>
    <n v="2"/>
    <n v="0"/>
    <n v="0"/>
    <n v="0"/>
    <n v="141.16"/>
    <x v="4"/>
    <e v="#N/A"/>
    <x v="1"/>
    <x v="0"/>
  </r>
  <r>
    <d v="2019-09-19T00:00:00"/>
    <n v="112780"/>
    <m/>
    <n v="1956018"/>
    <n v="13995"/>
    <s v="MUSIC IS ELEMENTARY INC"/>
    <s v="PLEASE CHANGE ALL CODING TO:"/>
    <n v="1"/>
    <n v="2212"/>
    <m/>
    <n v="640"/>
    <n v="0"/>
    <n v="0"/>
    <n v="0"/>
    <n v="0"/>
    <n v="402"/>
    <n v="0"/>
    <n v="0"/>
    <x v="4"/>
    <e v="#N/A"/>
    <x v="7"/>
    <x v="0"/>
  </r>
  <r>
    <d v="2019-09-19T00:00:00"/>
    <n v="112780"/>
    <m/>
    <n v="1956018"/>
    <n v="13995"/>
    <s v="MUSIC IS ELEMENTARY INC"/>
    <s v="S/H"/>
    <n v="1"/>
    <n v="2212"/>
    <m/>
    <n v="640"/>
    <n v="0"/>
    <n v="0"/>
    <n v="0"/>
    <n v="0"/>
    <n v="402"/>
    <n v="0"/>
    <n v="0"/>
    <x v="4"/>
    <e v="#N/A"/>
    <x v="7"/>
    <x v="0"/>
  </r>
  <r>
    <d v="2019-09-19T00:00:00"/>
    <n v="112780"/>
    <m/>
    <n v="1956018"/>
    <n v="13995"/>
    <s v="MUSIC IS ELEMENTARY INC"/>
    <s v="SKU: LP-LP234A MEISTERKLASSE"/>
    <n v="1"/>
    <n v="2212"/>
    <m/>
    <n v="640"/>
    <n v="0"/>
    <n v="0"/>
    <n v="0"/>
    <n v="0"/>
    <n v="402"/>
    <n v="0"/>
    <n v="43.99"/>
    <x v="4"/>
    <e v="#N/A"/>
    <x v="7"/>
    <x v="0"/>
  </r>
  <r>
    <d v="2019-09-19T00:00:00"/>
    <n v="112780"/>
    <m/>
    <n v="1956018"/>
    <n v="13995"/>
    <s v="MUSIC IS ELEMENTARY INC"/>
    <s v="SKU: NKS60PO-A MEISTERKLASSE"/>
    <n v="1"/>
    <n v="2212"/>
    <m/>
    <n v="640"/>
    <n v="0"/>
    <n v="0"/>
    <n v="0"/>
    <n v="0"/>
    <n v="402"/>
    <n v="0"/>
    <n v="380"/>
    <x v="4"/>
    <e v="#N/A"/>
    <x v="7"/>
    <x v="0"/>
  </r>
  <r>
    <d v="2019-09-19T00:00:00"/>
    <n v="112780"/>
    <m/>
    <n v="1956018"/>
    <n v="13995"/>
    <s v="MUSIC IS ELEMENTARY INC"/>
    <s v="SKU: NKS60PO-F MEISTERKLASSE"/>
    <n v="1"/>
    <n v="2212"/>
    <m/>
    <n v="640"/>
    <n v="0"/>
    <n v="0"/>
    <n v="0"/>
    <n v="0"/>
    <n v="402"/>
    <n v="0"/>
    <n v="380"/>
    <x v="4"/>
    <e v="#N/A"/>
    <x v="7"/>
    <x v="0"/>
  </r>
  <r>
    <d v="2019-09-19T00:00:00"/>
    <n v="112783"/>
    <m/>
    <n v="1956038"/>
    <n v="16233"/>
    <s v="TRIARCO LLC"/>
    <s v="# 462785 STEEL STATIONARY"/>
    <n v="1"/>
    <n v="2212"/>
    <m/>
    <n v="640"/>
    <n v="0"/>
    <n v="0"/>
    <n v="0"/>
    <n v="0"/>
    <n v="402"/>
    <n v="0"/>
    <n v="135.36000000000001"/>
    <x v="4"/>
    <e v="#N/A"/>
    <x v="7"/>
    <x v="0"/>
  </r>
  <r>
    <d v="2019-09-19T00:00:00"/>
    <n v="112784"/>
    <m/>
    <n v="1956036"/>
    <n v="24156"/>
    <s v="WEST MUSIC INC"/>
    <s v="ITEM 201554 STUDIO 49 T 20"/>
    <n v="1"/>
    <n v="2212"/>
    <m/>
    <n v="640"/>
    <n v="0"/>
    <n v="0"/>
    <n v="0"/>
    <n v="0"/>
    <n v="402"/>
    <n v="0"/>
    <n v="40"/>
    <x v="4"/>
    <e v="#N/A"/>
    <x v="7"/>
    <x v="0"/>
  </r>
  <r>
    <d v="2019-10-22T00:00:00"/>
    <m/>
    <n v="102515"/>
    <m/>
    <m/>
    <m/>
    <s v="DUPLICATE PAYMENT ON PO 195603"/>
    <n v="1"/>
    <n v="2212"/>
    <m/>
    <n v="640"/>
    <n v="0"/>
    <n v="0"/>
    <n v="0"/>
    <n v="0"/>
    <n v="402"/>
    <n v="0"/>
    <n v="-135.36000000000001"/>
    <x v="4"/>
    <e v="#N/A"/>
    <x v="7"/>
    <x v="0"/>
  </r>
  <r>
    <d v="2019-10-31T00:00:00"/>
    <n v="113158"/>
    <m/>
    <n v="2010389"/>
    <n v="24132"/>
    <s v="WESTWIND ROOFING LLC"/>
    <s v="Repair roof over lower hall(MH"/>
    <n v="1"/>
    <n v="2720"/>
    <m/>
    <n v="620"/>
    <n v="0"/>
    <n v="0"/>
    <n v="11"/>
    <n v="0"/>
    <n v="900"/>
    <n v="0"/>
    <n v="11500"/>
    <x v="4"/>
    <e v="#N/A"/>
    <x v="5"/>
    <x v="1"/>
  </r>
  <r>
    <d v="2019-10-16T00:00:00"/>
    <n v="112950"/>
    <m/>
    <n v="1955426"/>
    <n v="12256"/>
    <s v="LOW VOLTAGE SOLUTIONS"/>
    <s v="FOOTBALL FIELD SOUND SYSTEM AT"/>
    <n v="1"/>
    <n v="4510"/>
    <m/>
    <n v="640"/>
    <n v="0"/>
    <n v="0"/>
    <n v="1"/>
    <n v="0"/>
    <n v="0"/>
    <n v="0"/>
    <n v="11900.61"/>
    <x v="4"/>
    <e v="#N/A"/>
    <x v="8"/>
    <x v="0"/>
  </r>
  <r>
    <d v="2019-12-18T00:00:00"/>
    <n v="113549"/>
    <m/>
    <n v="2011292"/>
    <n v="16216"/>
    <s v="PINNACLE, LLC"/>
    <s v="Two 170,000 BTU heaters for KR"/>
    <n v="1"/>
    <n v="2710"/>
    <m/>
    <n v="640"/>
    <n v="0"/>
    <n v="0"/>
    <n v="66"/>
    <n v="0"/>
    <n v="0"/>
    <n v="0"/>
    <n v="3446.4"/>
    <x v="4"/>
    <e v="#N/A"/>
    <x v="5"/>
    <x v="0"/>
  </r>
  <r>
    <d v="2020-01-02T00:00:00"/>
    <n v="113610"/>
    <m/>
    <n v="2010389"/>
    <n v="24132"/>
    <s v="WESTWIND ROOFING LLC"/>
    <s v="Repair roof over lower hall(MH"/>
    <n v="1"/>
    <n v="2720"/>
    <m/>
    <n v="620"/>
    <n v="0"/>
    <n v="0"/>
    <n v="11"/>
    <n v="0"/>
    <n v="900"/>
    <n v="0"/>
    <n v="11500"/>
    <x v="4"/>
    <e v="#N/A"/>
    <x v="5"/>
    <x v="1"/>
  </r>
  <r>
    <d v="2020-01-17T00:00:00"/>
    <n v="113752"/>
    <m/>
    <n v="2011314"/>
    <n v="12255"/>
    <s v="LOWE'S INC"/>
    <s v="SV Lawn Tractor for clearingsn"/>
    <n v="1"/>
    <n v="2850"/>
    <m/>
    <n v="650"/>
    <n v="0"/>
    <n v="0"/>
    <n v="90"/>
    <n v="0"/>
    <n v="0"/>
    <n v="0"/>
    <n v="1329.05"/>
    <x v="4"/>
    <e v="#N/A"/>
    <x v="4"/>
    <x v="3"/>
  </r>
  <r>
    <d v="2020-02-06T00:00:00"/>
    <n v="113837"/>
    <m/>
    <n v="2011450"/>
    <n v="7040"/>
    <s v="GARRIGAN'S INC."/>
    <s v="Full pedastal"/>
    <n v="1"/>
    <n v="1120"/>
    <m/>
    <n v="640"/>
    <n v="0"/>
    <n v="0"/>
    <n v="10"/>
    <n v="0"/>
    <n v="0"/>
    <n v="0"/>
    <n v="538.79999999999995"/>
    <x v="4"/>
    <e v="#N/A"/>
    <x v="0"/>
    <x v="0"/>
  </r>
  <r>
    <d v="2020-02-06T00:00:00"/>
    <n v="113837"/>
    <m/>
    <n v="2011450"/>
    <n v="7040"/>
    <s v="GARRIGAN'S INC."/>
    <s v="Top Pedestal"/>
    <n v="1"/>
    <n v="1120"/>
    <m/>
    <n v="640"/>
    <n v="0"/>
    <n v="0"/>
    <n v="10"/>
    <n v="0"/>
    <n v="0"/>
    <n v="0"/>
    <n v="82.8"/>
    <x v="4"/>
    <e v="#N/A"/>
    <x v="0"/>
    <x v="0"/>
  </r>
  <r>
    <d v="2020-04-22T00:00:00"/>
    <n v="114284"/>
    <m/>
    <n v="2011518"/>
    <n v="11126"/>
    <s v="KC FENCING UNLIMITED, LLC"/>
    <s v="Replace Baseball fence at Kenton Ridge"/>
    <n v="1"/>
    <n v="4510"/>
    <m/>
    <n v="640"/>
    <n v="0"/>
    <n v="0"/>
    <n v="2"/>
    <n v="0"/>
    <n v="0"/>
    <m/>
    <n v="33872.1"/>
    <x v="4"/>
    <e v="#N/A"/>
    <x v="8"/>
    <x v="0"/>
  </r>
  <r>
    <d v="2020-06-18T00:00:00"/>
    <n v="114587"/>
    <m/>
    <n v="2011874"/>
    <n v="6276"/>
    <s v="FIVE RIVERS METRO PARK"/>
    <s v="MITIGATION SERVICES"/>
    <n v="1"/>
    <n v="2720"/>
    <m/>
    <n v="640"/>
    <n v="0"/>
    <n v="0"/>
    <n v="2"/>
    <n v="900"/>
    <n v="0"/>
    <m/>
    <n v="650"/>
    <x v="4"/>
    <e v="#N/A"/>
    <x v="5"/>
    <x v="0"/>
  </r>
  <r>
    <d v="2020-06-30T00:00:00"/>
    <n v="114652"/>
    <m/>
    <n v="2011577"/>
    <n v="16241"/>
    <s v="PROSOURCE"/>
    <s v="Konica Bizhub C300i Color Copier as Quoted"/>
    <n v="1"/>
    <n v="2510"/>
    <m/>
    <n v="640"/>
    <n v="0"/>
    <n v="0"/>
    <n v="55"/>
    <n v="510"/>
    <n v="0"/>
    <m/>
    <n v="5590"/>
    <x v="4"/>
    <e v="#N/A"/>
    <x v="2"/>
    <x v="0"/>
  </r>
  <r>
    <d v="2020-08-03T00:00:00"/>
    <m/>
    <m/>
    <n v="2100422"/>
    <n v="900191"/>
    <s v="AMERICAN EXPRESS - MEMO"/>
    <m/>
    <n v="1"/>
    <n v="1120"/>
    <m/>
    <n v="640"/>
    <n v="0"/>
    <n v="0"/>
    <n v="11"/>
    <n v="0"/>
    <n v="0"/>
    <m/>
    <m/>
    <x v="5"/>
    <e v="#N/A"/>
    <x v="0"/>
    <x v="0"/>
  </r>
  <r>
    <d v="2020-08-07T00:00:00"/>
    <m/>
    <m/>
    <n v="2011314"/>
    <n v="12255"/>
    <s v="LOWE'S INC"/>
    <m/>
    <n v="1"/>
    <n v="2850"/>
    <m/>
    <n v="650"/>
    <n v="0"/>
    <n v="0"/>
    <n v="90"/>
    <n v="0"/>
    <n v="0"/>
    <m/>
    <m/>
    <x v="5"/>
    <e v="#N/A"/>
    <x v="4"/>
    <x v="3"/>
  </r>
  <r>
    <d v="2020-09-17T00:00:00"/>
    <n v="115021"/>
    <m/>
    <n v="2011824"/>
    <n v="18282"/>
    <s v="RUSH BUS CENTERS OF OHIO, INC"/>
    <s v="Seventy-eight passenger IC Buses"/>
    <n v="1"/>
    <n v="2810"/>
    <m/>
    <n v="640"/>
    <n v="0"/>
    <n v="0"/>
    <n v="90"/>
    <n v="0"/>
    <n v="0"/>
    <m/>
    <n v="170848"/>
    <x v="5"/>
    <e v="#N/A"/>
    <x v="4"/>
    <x v="0"/>
  </r>
  <r>
    <d v="2020-10-21T00:00:00"/>
    <n v="115265"/>
    <m/>
    <n v="2011867"/>
    <n v="212317"/>
    <s v="MAD Scientist Associates LLC"/>
    <s v="KR WETLAND PERMITTING SERVICES"/>
    <n v="1"/>
    <n v="2720"/>
    <m/>
    <n v="640"/>
    <n v="0"/>
    <n v="0"/>
    <n v="2"/>
    <n v="900"/>
    <n v="0"/>
    <m/>
    <n v="3355"/>
    <x v="5"/>
    <e v="#N/A"/>
    <x v="5"/>
    <x v="0"/>
  </r>
  <r>
    <d v="2020-12-04T00:00:00"/>
    <n v="591370"/>
    <m/>
    <n v="2100905"/>
    <n v="900191"/>
    <s v="AMERICAN EXPRESS - MEMO"/>
    <s v="Custodian Carts for NR &amp; KR"/>
    <n v="1"/>
    <n v="2720"/>
    <m/>
    <n v="640"/>
    <n v="0"/>
    <n v="0"/>
    <n v="66"/>
    <n v="900"/>
    <n v="0"/>
    <m/>
    <n v="514.16"/>
    <x v="5"/>
    <e v="#N/A"/>
    <x v="5"/>
    <x v="0"/>
  </r>
  <r>
    <d v="2021-01-11T00:00:00"/>
    <m/>
    <m/>
    <m/>
    <m/>
    <m/>
    <s v="Charge LFI"/>
    <n v="1"/>
    <n v="2720"/>
    <m/>
    <n v="640"/>
    <n v="0"/>
    <n v="0"/>
    <n v="2"/>
    <n v="0"/>
    <n v="900"/>
    <m/>
    <n v="-4815"/>
    <x v="5"/>
    <e v="#N/A"/>
    <x v="5"/>
    <x v="0"/>
  </r>
  <r>
    <d v="2021-04-29T00:00:00"/>
    <m/>
    <m/>
    <m/>
    <m/>
    <m/>
    <s v="Reimb GF for Grant Bus"/>
    <n v="1"/>
    <n v="2810"/>
    <m/>
    <n v="640"/>
    <n v="0"/>
    <n v="0"/>
    <n v="90"/>
    <n v="0"/>
    <n v="0"/>
    <m/>
    <n v="-39826.78"/>
    <x v="5"/>
    <e v="#N/A"/>
    <x v="4"/>
    <x v="0"/>
  </r>
  <r>
    <d v="2021-05-20T00:00:00"/>
    <n v="116559"/>
    <m/>
    <n v="2101532"/>
    <n v="212569"/>
    <s v="COUGHLIN FORD, INC."/>
    <s v="Maint Truck and Title"/>
    <n v="1"/>
    <n v="2720"/>
    <m/>
    <n v="640"/>
    <n v="0"/>
    <n v="0"/>
    <n v="66"/>
    <n v="900"/>
    <n v="0"/>
    <m/>
    <n v="41458"/>
    <x v="5"/>
    <e v="#N/A"/>
    <x v="5"/>
    <x v="0"/>
  </r>
  <r>
    <d v="2021-06-03T00:00:00"/>
    <n v="116626"/>
    <m/>
    <n v="2101599"/>
    <n v="212317"/>
    <s v="MAD Scientist Associates LLC"/>
    <s v="KR Wetland Permitting Services"/>
    <n v="1"/>
    <n v="2720"/>
    <m/>
    <n v="640"/>
    <n v="0"/>
    <n v="0"/>
    <n v="2"/>
    <n v="900"/>
    <n v="0"/>
    <m/>
    <n v="1670"/>
    <x v="5"/>
    <e v="#N/A"/>
    <x v="5"/>
    <x v="0"/>
  </r>
  <r>
    <d v="2021-07-29T00:00:00"/>
    <n v="116846"/>
    <m/>
    <n v="2101614"/>
    <n v="18282"/>
    <s v="RUSH BUS CENTERS OF OHIO, INC"/>
    <s v="CONVENTIONAL BUS W/LIFT"/>
    <n v="1"/>
    <n v="2810"/>
    <m/>
    <n v="640"/>
    <n v="0"/>
    <n v="0"/>
    <n v="90"/>
    <n v="0"/>
    <n v="0"/>
    <m/>
    <n v="90893"/>
    <x v="6"/>
    <e v="#N/A"/>
    <x v="4"/>
    <x v="0"/>
  </r>
  <r>
    <d v="2021-07-29T00:00:00"/>
    <n v="116846"/>
    <m/>
    <n v="2101614"/>
    <n v="18282"/>
    <s v="RUSH BUS CENTERS OF OHIO, INC"/>
    <s v="78 PASSENGER CONVENTIONAL BUS"/>
    <n v="1"/>
    <n v="2810"/>
    <m/>
    <n v="640"/>
    <n v="0"/>
    <n v="0"/>
    <n v="90"/>
    <n v="0"/>
    <n v="0"/>
    <m/>
    <n v="256272"/>
    <x v="6"/>
    <e v="#N/A"/>
    <x v="4"/>
    <x v="0"/>
  </r>
  <r>
    <d v="2021-07-15T00:00:00"/>
    <n v="116772"/>
    <m/>
    <n v="2101628"/>
    <n v="4235"/>
    <s v="CDW GOVERNMENT, INC"/>
    <s v="HP LaserJet MFP M428fdn Printer/Copier/Scanner/Fax CDW# 5537523"/>
    <n v="1"/>
    <n v="2840"/>
    <m/>
    <n v="640"/>
    <n v="0"/>
    <n v="0"/>
    <n v="90"/>
    <n v="0"/>
    <n v="0"/>
    <m/>
    <n v="349.97"/>
    <x v="6"/>
    <e v="#N/A"/>
    <x v="4"/>
    <x v="0"/>
  </r>
  <r>
    <d v="2021-09-13T00:00:00"/>
    <m/>
    <m/>
    <m/>
    <m/>
    <m/>
    <s v="Additional Bus Purchase"/>
    <n v="1"/>
    <n v="2810"/>
    <m/>
    <n v="640"/>
    <n v="0"/>
    <n v="0"/>
    <n v="90"/>
    <n v="0"/>
    <n v="0"/>
    <m/>
    <n v="-170000"/>
    <x v="6"/>
    <e v="#N/A"/>
    <x v="4"/>
    <x v="0"/>
  </r>
  <r>
    <d v="2021-09-22T00:00:00"/>
    <n v="591528"/>
    <m/>
    <n v="22000563"/>
    <n v="900191"/>
    <s v="AMERICAN EXPRESS"/>
    <s v="TRANSPORTATION ADJUSTMENT"/>
    <n v="1"/>
    <n v="2829"/>
    <m/>
    <n v="640"/>
    <n v="0"/>
    <n v="0"/>
    <n v="90"/>
    <n v="510"/>
    <n v="0"/>
    <m/>
    <n v="269.97000000000003"/>
    <x v="6"/>
    <e v="#N/A"/>
    <x v="4"/>
    <x v="0"/>
  </r>
  <r>
    <d v="2021-09-10T00:00:00"/>
    <n v="117112"/>
    <m/>
    <n v="2200355"/>
    <n v="900191"/>
    <s v="AMERICAN EXPRESS"/>
    <s v="NOVASTAR MSD300 SENDING CARD LED DISPLAY"/>
    <n v="1"/>
    <n v="2240"/>
    <m/>
    <n v="640"/>
    <n v="0"/>
    <n v="0"/>
    <n v="1"/>
    <n v="0"/>
    <n v="0"/>
    <m/>
    <n v="167.95"/>
    <x v="6"/>
    <e v="#N/A"/>
    <x v="7"/>
    <x v="0"/>
  </r>
  <r>
    <d v="2021-11-24T00:00:00"/>
    <n v="117699"/>
    <m/>
    <n v="2200726"/>
    <n v="4235"/>
    <s v="CDW GOVERNMENT, INC"/>
    <s v="Adobe Creative Cloud for teams - Team Licensing Subscription 12 months"/>
    <n v="1"/>
    <n v="2240"/>
    <m/>
    <n v="640"/>
    <n v="0"/>
    <n v="31700"/>
    <n v="1"/>
    <n v="0"/>
    <n v="0"/>
    <m/>
    <n v="426.52"/>
    <x v="6"/>
    <e v="#N/A"/>
    <x v="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rowHeaderCaption="Function-Object" colHeaderCaption="Fiscal Year">
  <location ref="J5:P35" firstHeaderRow="1" firstDataRow="2" firstDataCol="1"/>
  <pivotFields count="22">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Col" showAll="0">
      <items count="8">
        <item h="1" x="1"/>
        <item x="2"/>
        <item x="0"/>
        <item x="3"/>
        <item x="4"/>
        <item x="5"/>
        <item x="6"/>
        <item t="default"/>
      </items>
    </pivotField>
    <pivotField showAll="0"/>
    <pivotField axis="axisRow" showAll="0">
      <items count="13">
        <item x="6"/>
        <item x="9"/>
        <item x="4"/>
        <item x="3"/>
        <item x="1"/>
        <item x="7"/>
        <item x="5"/>
        <item x="2"/>
        <item x="8"/>
        <item h="1" x="0"/>
        <item x="10"/>
        <item x="11"/>
        <item t="default"/>
      </items>
    </pivotField>
    <pivotField axis="axisRow" showAll="0">
      <items count="14">
        <item x="9"/>
        <item x="1"/>
        <item x="6"/>
        <item x="10"/>
        <item x="5"/>
        <item x="2"/>
        <item x="8"/>
        <item x="7"/>
        <item x="3"/>
        <item x="4"/>
        <item x="0"/>
        <item x="11"/>
        <item x="12"/>
        <item t="default"/>
      </items>
    </pivotField>
  </pivotFields>
  <rowFields count="2">
    <field x="20"/>
    <field x="21"/>
  </rowFields>
  <rowItems count="29">
    <i>
      <x/>
    </i>
    <i r="1">
      <x v="2"/>
    </i>
    <i r="1">
      <x v="4"/>
    </i>
    <i r="1">
      <x v="5"/>
    </i>
    <i>
      <x v="1"/>
    </i>
    <i r="1">
      <x v="5"/>
    </i>
    <i>
      <x v="2"/>
    </i>
    <i r="1">
      <x v="9"/>
    </i>
    <i>
      <x v="3"/>
    </i>
    <i r="1">
      <x v="5"/>
    </i>
    <i r="1">
      <x v="8"/>
    </i>
    <i>
      <x v="4"/>
    </i>
    <i r="1">
      <x/>
    </i>
    <i r="1">
      <x v="1"/>
    </i>
    <i r="1">
      <x v="5"/>
    </i>
    <i>
      <x v="5"/>
    </i>
    <i r="1">
      <x v="5"/>
    </i>
    <i r="1">
      <x v="7"/>
    </i>
    <i>
      <x v="7"/>
    </i>
    <i r="1">
      <x v="3"/>
    </i>
    <i r="1">
      <x v="5"/>
    </i>
    <i>
      <x v="8"/>
    </i>
    <i r="1">
      <x v="5"/>
    </i>
    <i r="1">
      <x v="11"/>
    </i>
    <i>
      <x v="10"/>
    </i>
    <i r="1">
      <x v="11"/>
    </i>
    <i>
      <x v="11"/>
    </i>
    <i r="1">
      <x v="12"/>
    </i>
    <i t="grand">
      <x/>
    </i>
  </rowItems>
  <colFields count="1">
    <field x="18"/>
  </colFields>
  <colItems count="6">
    <i>
      <x v="1"/>
    </i>
    <i>
      <x v="2"/>
    </i>
    <i>
      <x v="3"/>
    </i>
    <i>
      <x v="4"/>
    </i>
    <i>
      <x v="5"/>
    </i>
    <i>
      <x v="6"/>
    </i>
  </colItems>
  <dataFields count="1">
    <dataField name=" " fld="17" baseField="20" baseItem="0" numFmtId="4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rowHeaderCaption="Receipt Code" colHeaderCaption="Fiscal Year">
  <location ref="A5:G16" firstHeaderRow="1" firstDataRow="2" firstDataCol="1"/>
  <pivotFields count="22">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Col" showAll="0">
      <items count="8">
        <item h="1" x="1"/>
        <item x="2"/>
        <item x="0"/>
        <item x="3"/>
        <item x="4"/>
        <item x="5"/>
        <item x="6"/>
        <item t="default"/>
      </items>
    </pivotField>
    <pivotField axis="axisRow" showAll="0">
      <items count="11">
        <item x="3"/>
        <item x="5"/>
        <item x="4"/>
        <item x="6"/>
        <item x="0"/>
        <item x="1"/>
        <item x="7"/>
        <item h="1" x="2"/>
        <item x="8"/>
        <item x="9"/>
        <item t="default"/>
      </items>
    </pivotField>
    <pivotField showAll="0"/>
    <pivotField showAll="0"/>
  </pivotFields>
  <rowFields count="1">
    <field x="19"/>
  </rowFields>
  <rowItems count="10">
    <i>
      <x/>
    </i>
    <i>
      <x v="1"/>
    </i>
    <i>
      <x v="2"/>
    </i>
    <i>
      <x v="3"/>
    </i>
    <i>
      <x v="4"/>
    </i>
    <i>
      <x v="5"/>
    </i>
    <i>
      <x v="6"/>
    </i>
    <i>
      <x v="8"/>
    </i>
    <i>
      <x v="9"/>
    </i>
    <i t="grand">
      <x/>
    </i>
  </rowItems>
  <colFields count="1">
    <field x="18"/>
  </colFields>
  <colItems count="6">
    <i>
      <x v="1"/>
    </i>
    <i>
      <x v="2"/>
    </i>
    <i>
      <x v="3"/>
    </i>
    <i>
      <x v="4"/>
    </i>
    <i>
      <x v="5"/>
    </i>
    <i>
      <x v="6"/>
    </i>
  </colItems>
  <dataFields count="1">
    <dataField name=" " fld="16" baseField="19" baseItem="6" numFmtId="4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J44:P67" firstHeaderRow="1" firstDataRow="2" firstDataCol="1"/>
  <pivotFields count="22">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Col" showAll="0">
      <items count="8">
        <item h="1" x="0"/>
        <item x="1"/>
        <item x="2"/>
        <item x="3"/>
        <item x="4"/>
        <item x="5"/>
        <item x="6"/>
        <item t="default"/>
      </items>
    </pivotField>
    <pivotField showAll="0"/>
    <pivotField axis="axisRow" showAll="0">
      <items count="10">
        <item x="0"/>
        <item x="3"/>
        <item x="6"/>
        <item x="7"/>
        <item x="1"/>
        <item x="2"/>
        <item x="5"/>
        <item x="4"/>
        <item x="8"/>
        <item t="default"/>
      </items>
    </pivotField>
    <pivotField axis="axisRow" showAll="0">
      <items count="5">
        <item x="1"/>
        <item x="2"/>
        <item x="0"/>
        <item x="3"/>
        <item t="default"/>
      </items>
    </pivotField>
  </pivotFields>
  <rowFields count="2">
    <field x="20"/>
    <field x="21"/>
  </rowFields>
  <rowItems count="22">
    <i>
      <x/>
    </i>
    <i r="1">
      <x v="2"/>
    </i>
    <i>
      <x v="1"/>
    </i>
    <i r="1">
      <x v="2"/>
    </i>
    <i>
      <x v="2"/>
    </i>
    <i r="1">
      <x v="2"/>
    </i>
    <i>
      <x v="3"/>
    </i>
    <i r="1">
      <x v="2"/>
    </i>
    <i>
      <x v="4"/>
    </i>
    <i r="1">
      <x v="2"/>
    </i>
    <i>
      <x v="5"/>
    </i>
    <i r="1">
      <x v="2"/>
    </i>
    <i>
      <x v="6"/>
    </i>
    <i r="1">
      <x/>
    </i>
    <i r="1">
      <x v="1"/>
    </i>
    <i r="1">
      <x v="2"/>
    </i>
    <i>
      <x v="7"/>
    </i>
    <i r="1">
      <x v="2"/>
    </i>
    <i r="1">
      <x v="3"/>
    </i>
    <i>
      <x v="8"/>
    </i>
    <i r="1">
      <x v="2"/>
    </i>
    <i t="grand">
      <x/>
    </i>
  </rowItems>
  <colFields count="1">
    <field x="18"/>
  </colFields>
  <colItems count="6">
    <i>
      <x v="1"/>
    </i>
    <i>
      <x v="2"/>
    </i>
    <i>
      <x v="3"/>
    </i>
    <i>
      <x v="4"/>
    </i>
    <i>
      <x v="5"/>
    </i>
    <i>
      <x v="6"/>
    </i>
  </colItems>
  <dataFields count="1">
    <dataField name="Sum of Expenditures" fld="17" baseField="20" baseItem="0" numFmtId="4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abSelected="1" workbookViewId="0">
      <selection activeCell="M67" sqref="M67"/>
    </sheetView>
  </sheetViews>
  <sheetFormatPr defaultRowHeight="15" x14ac:dyDescent="0.25"/>
  <cols>
    <col min="1" max="1" width="29.42578125" customWidth="1"/>
    <col min="2" max="2" width="12.5703125" customWidth="1"/>
    <col min="3" max="7" width="12.7109375" customWidth="1"/>
    <col min="8" max="8" width="10" customWidth="1"/>
    <col min="9" max="9" width="3.28515625" customWidth="1"/>
    <col min="10" max="10" width="35.28515625" customWidth="1"/>
    <col min="11" max="11" width="16.28515625" customWidth="1"/>
    <col min="12" max="16" width="10" customWidth="1"/>
    <col min="17" max="17" width="10" bestFit="1" customWidth="1"/>
  </cols>
  <sheetData>
    <row r="1" spans="1:16" ht="21" x14ac:dyDescent="0.35">
      <c r="A1" s="15" t="s">
        <v>334</v>
      </c>
      <c r="B1" s="15"/>
      <c r="C1" s="15"/>
      <c r="D1" s="15"/>
      <c r="E1" s="15"/>
      <c r="F1" s="15"/>
      <c r="G1" s="15"/>
      <c r="H1" s="15"/>
      <c r="I1" s="15"/>
      <c r="J1" s="15"/>
      <c r="K1" s="15"/>
      <c r="L1" s="15"/>
      <c r="M1" s="15"/>
      <c r="N1" s="15"/>
    </row>
    <row r="2" spans="1:16" ht="21" x14ac:dyDescent="0.35">
      <c r="A2" s="15" t="s">
        <v>335</v>
      </c>
      <c r="B2" s="15"/>
      <c r="C2" s="15"/>
      <c r="D2" s="15"/>
      <c r="E2" s="15"/>
      <c r="F2" s="15"/>
      <c r="G2" s="15"/>
      <c r="H2" s="15"/>
      <c r="I2" s="15"/>
      <c r="J2" s="15"/>
      <c r="K2" s="15"/>
      <c r="L2" s="15"/>
      <c r="M2" s="15"/>
      <c r="N2" s="15"/>
    </row>
    <row r="3" spans="1:16" ht="21" x14ac:dyDescent="0.35">
      <c r="A3" s="15" t="s">
        <v>1027</v>
      </c>
      <c r="B3" s="15"/>
      <c r="C3" s="15"/>
      <c r="D3" s="15"/>
      <c r="E3" s="15"/>
      <c r="F3" s="15"/>
      <c r="G3" s="15"/>
      <c r="H3" s="15"/>
      <c r="I3" s="15"/>
      <c r="J3" s="15"/>
      <c r="K3" s="15"/>
      <c r="L3" s="15"/>
      <c r="M3" s="15"/>
      <c r="N3" s="15"/>
    </row>
    <row r="5" spans="1:16" x14ac:dyDescent="0.25">
      <c r="A5" s="2" t="s">
        <v>336</v>
      </c>
      <c r="B5" s="2" t="s">
        <v>338</v>
      </c>
      <c r="J5" s="2" t="s">
        <v>336</v>
      </c>
      <c r="K5" s="2" t="s">
        <v>338</v>
      </c>
    </row>
    <row r="6" spans="1:16" x14ac:dyDescent="0.25">
      <c r="A6" s="2" t="s">
        <v>337</v>
      </c>
      <c r="B6">
        <v>2017</v>
      </c>
      <c r="C6">
        <v>2018</v>
      </c>
      <c r="D6">
        <v>2019</v>
      </c>
      <c r="E6">
        <v>2020</v>
      </c>
      <c r="F6">
        <v>2021</v>
      </c>
      <c r="G6">
        <v>2022</v>
      </c>
      <c r="J6" s="2" t="s">
        <v>339</v>
      </c>
      <c r="K6">
        <v>2017</v>
      </c>
      <c r="L6">
        <v>2018</v>
      </c>
      <c r="M6">
        <v>2019</v>
      </c>
      <c r="N6">
        <v>2020</v>
      </c>
      <c r="O6">
        <v>2021</v>
      </c>
      <c r="P6">
        <v>2022</v>
      </c>
    </row>
    <row r="7" spans="1:16" x14ac:dyDescent="0.25">
      <c r="A7" s="3" t="s">
        <v>308</v>
      </c>
      <c r="B7" s="4">
        <v>382596.86</v>
      </c>
      <c r="C7" s="4">
        <v>386232.46</v>
      </c>
      <c r="D7" s="4">
        <v>384408.38</v>
      </c>
      <c r="E7" s="4">
        <v>398690.93</v>
      </c>
      <c r="F7" s="4">
        <v>402872.10000000003</v>
      </c>
      <c r="G7" s="4">
        <v>168507.38</v>
      </c>
      <c r="J7" s="3" t="s">
        <v>316</v>
      </c>
      <c r="K7" s="4">
        <v>303519.55</v>
      </c>
      <c r="L7" s="4">
        <v>324054.70999999996</v>
      </c>
      <c r="M7" s="4">
        <v>21177.890000000003</v>
      </c>
      <c r="N7" s="4">
        <v>29334.37</v>
      </c>
      <c r="O7" s="4">
        <v>7021.98</v>
      </c>
      <c r="P7" s="4"/>
    </row>
    <row r="8" spans="1:16" x14ac:dyDescent="0.25">
      <c r="A8" s="3" t="s">
        <v>309</v>
      </c>
      <c r="B8" s="4">
        <v>12775.029999999999</v>
      </c>
      <c r="C8" s="4">
        <v>14088.85</v>
      </c>
      <c r="D8" s="4">
        <v>13783.18</v>
      </c>
      <c r="E8" s="4">
        <v>19392.96</v>
      </c>
      <c r="F8" s="4">
        <v>24755.129999999997</v>
      </c>
      <c r="G8" s="4">
        <v>12863.99</v>
      </c>
      <c r="J8" s="5" t="s">
        <v>324</v>
      </c>
      <c r="K8" s="4"/>
      <c r="L8" s="4"/>
      <c r="M8" s="4"/>
      <c r="N8" s="4">
        <v>10781.91</v>
      </c>
      <c r="O8" s="4">
        <v>7021.98</v>
      </c>
      <c r="P8" s="4"/>
    </row>
    <row r="9" spans="1:16" x14ac:dyDescent="0.25">
      <c r="A9" s="3" t="s">
        <v>310</v>
      </c>
      <c r="B9" s="4">
        <v>683.39</v>
      </c>
      <c r="C9" s="4">
        <v>668.7700000000001</v>
      </c>
      <c r="D9" s="4"/>
      <c r="E9" s="4"/>
      <c r="F9" s="4"/>
      <c r="G9" s="4"/>
      <c r="J9" s="5" t="s">
        <v>325</v>
      </c>
      <c r="K9" s="4">
        <v>215419.46</v>
      </c>
      <c r="L9" s="4">
        <v>147912.71</v>
      </c>
      <c r="M9" s="4"/>
      <c r="N9" s="4">
        <v>10000</v>
      </c>
      <c r="O9" s="4"/>
      <c r="P9" s="4"/>
    </row>
    <row r="10" spans="1:16" x14ac:dyDescent="0.25">
      <c r="A10" s="3" t="s">
        <v>311</v>
      </c>
      <c r="B10" s="4"/>
      <c r="C10" s="4"/>
      <c r="D10" s="4"/>
      <c r="E10" s="4"/>
      <c r="F10" s="4">
        <v>36833</v>
      </c>
      <c r="G10" s="4">
        <v>5200</v>
      </c>
      <c r="J10" s="5" t="s">
        <v>326</v>
      </c>
      <c r="K10" s="4">
        <v>88100.089999999982</v>
      </c>
      <c r="L10" s="4">
        <v>176142</v>
      </c>
      <c r="M10" s="4">
        <v>21177.890000000003</v>
      </c>
      <c r="N10" s="4">
        <v>8552.4599999999991</v>
      </c>
      <c r="O10" s="4"/>
      <c r="P10" s="4"/>
    </row>
    <row r="11" spans="1:16" x14ac:dyDescent="0.25">
      <c r="A11" s="3" t="s">
        <v>312</v>
      </c>
      <c r="B11" s="4">
        <v>46653.929999999993</v>
      </c>
      <c r="C11" s="4">
        <v>46775.619999999995</v>
      </c>
      <c r="D11" s="4">
        <v>47558.11</v>
      </c>
      <c r="E11" s="4">
        <v>40735.039999999994</v>
      </c>
      <c r="F11" s="4">
        <v>40489.71</v>
      </c>
      <c r="G11" s="4">
        <v>24252</v>
      </c>
      <c r="J11" s="3" t="s">
        <v>317</v>
      </c>
      <c r="K11" s="4"/>
      <c r="L11" s="4">
        <v>2422.4899999999998</v>
      </c>
      <c r="M11" s="4"/>
      <c r="N11" s="4"/>
      <c r="O11" s="4"/>
      <c r="P11" s="4"/>
    </row>
    <row r="12" spans="1:16" x14ac:dyDescent="0.25">
      <c r="A12" s="3" t="s">
        <v>313</v>
      </c>
      <c r="B12" s="4">
        <v>19346.669999999998</v>
      </c>
      <c r="C12" s="4">
        <v>18295.89</v>
      </c>
      <c r="D12" s="4">
        <v>17903.53</v>
      </c>
      <c r="E12" s="4">
        <v>24068.19</v>
      </c>
      <c r="F12" s="4">
        <v>23214.47</v>
      </c>
      <c r="G12" s="4">
        <v>8055.05</v>
      </c>
      <c r="J12" s="5" t="s">
        <v>326</v>
      </c>
      <c r="K12" s="4"/>
      <c r="L12" s="4">
        <v>2422.4899999999998</v>
      </c>
      <c r="M12" s="4"/>
      <c r="N12" s="4"/>
      <c r="O12" s="4"/>
      <c r="P12" s="4"/>
    </row>
    <row r="13" spans="1:16" x14ac:dyDescent="0.25">
      <c r="A13" s="3" t="s">
        <v>314</v>
      </c>
      <c r="B13" s="4"/>
      <c r="C13" s="4"/>
      <c r="D13" s="4">
        <v>3231.66</v>
      </c>
      <c r="E13" s="4"/>
      <c r="F13" s="4"/>
      <c r="G13" s="4"/>
      <c r="J13" s="3" t="s">
        <v>318</v>
      </c>
      <c r="K13" s="4">
        <v>0</v>
      </c>
      <c r="L13" s="4">
        <v>0</v>
      </c>
      <c r="M13" s="4"/>
      <c r="N13" s="4"/>
      <c r="O13" s="4"/>
      <c r="P13" s="4"/>
    </row>
    <row r="14" spans="1:16" x14ac:dyDescent="0.25">
      <c r="A14" s="3" t="s">
        <v>753</v>
      </c>
      <c r="B14" s="4"/>
      <c r="C14" s="4"/>
      <c r="D14" s="4">
        <v>20000</v>
      </c>
      <c r="E14" s="4"/>
      <c r="F14" s="4"/>
      <c r="G14" s="4"/>
      <c r="J14" s="5" t="s">
        <v>327</v>
      </c>
      <c r="K14" s="4">
        <v>0</v>
      </c>
      <c r="L14" s="4">
        <v>0</v>
      </c>
      <c r="M14" s="4"/>
      <c r="N14" s="4"/>
      <c r="O14" s="4"/>
      <c r="P14" s="4"/>
    </row>
    <row r="15" spans="1:16" x14ac:dyDescent="0.25">
      <c r="A15" s="3" t="s">
        <v>983</v>
      </c>
      <c r="B15" s="4"/>
      <c r="C15" s="4"/>
      <c r="D15" s="4"/>
      <c r="E15" s="4"/>
      <c r="F15" s="4">
        <v>20143.54</v>
      </c>
      <c r="G15" s="4"/>
      <c r="J15" s="3" t="s">
        <v>319</v>
      </c>
      <c r="K15" s="4">
        <v>7581.1699999999992</v>
      </c>
      <c r="L15" s="4">
        <v>7180.84</v>
      </c>
      <c r="M15" s="4">
        <v>6974.73</v>
      </c>
      <c r="N15" s="4">
        <v>9012.4000000000015</v>
      </c>
      <c r="O15" s="4">
        <v>7571.9599999999991</v>
      </c>
      <c r="P15" s="4">
        <v>3091.5</v>
      </c>
    </row>
    <row r="16" spans="1:16" x14ac:dyDescent="0.25">
      <c r="A16" s="3" t="s">
        <v>315</v>
      </c>
      <c r="B16" s="4">
        <v>462055.88</v>
      </c>
      <c r="C16" s="4">
        <v>466061.59</v>
      </c>
      <c r="D16" s="4">
        <v>486884.85999999993</v>
      </c>
      <c r="E16" s="4">
        <v>482887.12</v>
      </c>
      <c r="F16" s="4">
        <v>548307.95000000007</v>
      </c>
      <c r="G16" s="4">
        <v>218878.41999999998</v>
      </c>
      <c r="J16" s="5" t="s">
        <v>326</v>
      </c>
      <c r="K16" s="4"/>
      <c r="L16" s="4"/>
      <c r="M16" s="4"/>
      <c r="N16" s="4">
        <v>1221.77</v>
      </c>
      <c r="O16" s="4"/>
      <c r="P16" s="4"/>
    </row>
    <row r="17" spans="1:16" x14ac:dyDescent="0.25">
      <c r="F17" s="4"/>
      <c r="J17" s="5" t="s">
        <v>328</v>
      </c>
      <c r="K17" s="4">
        <v>7581.1699999999992</v>
      </c>
      <c r="L17" s="4">
        <v>7180.84</v>
      </c>
      <c r="M17" s="4">
        <v>6974.73</v>
      </c>
      <c r="N17" s="4">
        <v>7790.630000000001</v>
      </c>
      <c r="O17" s="4">
        <v>7571.9599999999991</v>
      </c>
      <c r="P17" s="4">
        <v>3091.5</v>
      </c>
    </row>
    <row r="18" spans="1:16" x14ac:dyDescent="0.25">
      <c r="F18" s="4"/>
      <c r="J18" s="3" t="s">
        <v>320</v>
      </c>
      <c r="K18" s="4">
        <v>249165.55000000002</v>
      </c>
      <c r="L18" s="4">
        <v>75988.38</v>
      </c>
      <c r="M18" s="4"/>
      <c r="N18" s="4"/>
      <c r="O18" s="4">
        <v>71802</v>
      </c>
      <c r="P18" s="4">
        <v>130576.2</v>
      </c>
    </row>
    <row r="19" spans="1:16" x14ac:dyDescent="0.25">
      <c r="J19" s="5" t="s">
        <v>329</v>
      </c>
      <c r="K19" s="4">
        <v>12500</v>
      </c>
      <c r="L19" s="4">
        <v>15900</v>
      </c>
      <c r="M19" s="4"/>
      <c r="N19" s="4"/>
      <c r="O19" s="4"/>
      <c r="P19" s="4"/>
    </row>
    <row r="20" spans="1:16" x14ac:dyDescent="0.25">
      <c r="J20" s="5" t="s">
        <v>330</v>
      </c>
      <c r="K20" s="4">
        <v>36885.25</v>
      </c>
      <c r="L20" s="4">
        <v>12443</v>
      </c>
      <c r="M20" s="4"/>
      <c r="N20" s="4"/>
      <c r="O20" s="4">
        <v>45627</v>
      </c>
      <c r="P20" s="4">
        <v>53376.2</v>
      </c>
    </row>
    <row r="21" spans="1:16" ht="21" x14ac:dyDescent="0.35">
      <c r="A21" s="16" t="s">
        <v>1028</v>
      </c>
      <c r="B21" s="16"/>
      <c r="C21" s="16"/>
      <c r="D21" s="16"/>
      <c r="E21" s="16"/>
      <c r="J21" s="5" t="s">
        <v>326</v>
      </c>
      <c r="K21" s="4">
        <v>199780.30000000002</v>
      </c>
      <c r="L21" s="4">
        <v>47645.38</v>
      </c>
      <c r="M21" s="4"/>
      <c r="N21" s="4"/>
      <c r="O21" s="4">
        <v>26175</v>
      </c>
      <c r="P21" s="4">
        <v>77200</v>
      </c>
    </row>
    <row r="22" spans="1:16" x14ac:dyDescent="0.25">
      <c r="A22" s="6"/>
      <c r="B22" s="12">
        <f>+B6</f>
        <v>2017</v>
      </c>
      <c r="C22" s="12">
        <f t="shared" ref="C22:G22" si="0">+C6</f>
        <v>2018</v>
      </c>
      <c r="D22" s="12">
        <f t="shared" si="0"/>
        <v>2019</v>
      </c>
      <c r="E22" s="12">
        <f t="shared" si="0"/>
        <v>2020</v>
      </c>
      <c r="F22" s="12">
        <f t="shared" si="0"/>
        <v>2021</v>
      </c>
      <c r="G22" s="12">
        <f t="shared" si="0"/>
        <v>2022</v>
      </c>
      <c r="J22" s="3" t="s">
        <v>321</v>
      </c>
      <c r="K22" s="4">
        <v>103684.7</v>
      </c>
      <c r="L22" s="4">
        <v>79973</v>
      </c>
      <c r="M22" s="4">
        <v>166791.79999999999</v>
      </c>
      <c r="N22" s="4">
        <v>1221.77</v>
      </c>
      <c r="O22" s="4"/>
      <c r="P22" s="4">
        <v>90893</v>
      </c>
    </row>
    <row r="23" spans="1:16" x14ac:dyDescent="0.25">
      <c r="A23" s="6" t="s">
        <v>340</v>
      </c>
      <c r="B23" s="7">
        <v>510615</v>
      </c>
      <c r="C23" s="7">
        <f>+B28</f>
        <v>279476.92000000004</v>
      </c>
      <c r="D23" s="7">
        <f>+C28</f>
        <v>235443.02000000014</v>
      </c>
      <c r="E23" s="7">
        <f t="shared" ref="E23:G23" si="1">+D28</f>
        <v>511248.72000000009</v>
      </c>
      <c r="F23" s="7">
        <f t="shared" si="1"/>
        <v>952673.3</v>
      </c>
      <c r="G23" s="7">
        <f t="shared" si="1"/>
        <v>1325857.3800000001</v>
      </c>
      <c r="J23" s="5" t="s">
        <v>326</v>
      </c>
      <c r="K23" s="4">
        <v>9184.6999999999971</v>
      </c>
      <c r="L23" s="4"/>
      <c r="M23" s="4">
        <v>4841.8000000000011</v>
      </c>
      <c r="N23" s="4">
        <v>1221.77</v>
      </c>
      <c r="O23" s="4"/>
      <c r="P23" s="4">
        <v>90893</v>
      </c>
    </row>
    <row r="24" spans="1:16" ht="17.25" x14ac:dyDescent="0.4">
      <c r="A24" s="6" t="s">
        <v>341</v>
      </c>
      <c r="B24" s="8">
        <f>+B16</f>
        <v>462055.88</v>
      </c>
      <c r="C24" s="8">
        <f t="shared" ref="C24:G24" si="2">+C16</f>
        <v>466061.59</v>
      </c>
      <c r="D24" s="8">
        <f t="shared" si="2"/>
        <v>486884.85999999993</v>
      </c>
      <c r="E24" s="8">
        <f t="shared" si="2"/>
        <v>482887.12</v>
      </c>
      <c r="F24" s="8">
        <f t="shared" si="2"/>
        <v>548307.95000000007</v>
      </c>
      <c r="G24" s="8">
        <f t="shared" si="2"/>
        <v>218878.41999999998</v>
      </c>
      <c r="J24" s="5" t="s">
        <v>332</v>
      </c>
      <c r="K24" s="4">
        <v>94500</v>
      </c>
      <c r="L24" s="4">
        <v>79973</v>
      </c>
      <c r="M24" s="4">
        <v>161950</v>
      </c>
      <c r="N24" s="4"/>
      <c r="O24" s="4"/>
      <c r="P24" s="4"/>
    </row>
    <row r="25" spans="1:16" x14ac:dyDescent="0.25">
      <c r="A25" s="6" t="s">
        <v>342</v>
      </c>
      <c r="B25" s="7">
        <f>+B23+B24</f>
        <v>972670.88</v>
      </c>
      <c r="C25" s="7">
        <f>+C23+C24</f>
        <v>745538.51</v>
      </c>
      <c r="D25" s="7">
        <f t="shared" ref="D25" si="3">+D23+D24</f>
        <v>722327.88000000012</v>
      </c>
      <c r="E25" s="7">
        <f t="shared" ref="E25" si="4">+E23+E24</f>
        <v>994135.84000000008</v>
      </c>
      <c r="F25" s="7">
        <f t="shared" ref="F25" si="5">+F23+F24</f>
        <v>1500981.25</v>
      </c>
      <c r="G25" s="7">
        <f t="shared" ref="G25" si="6">+G23+G24</f>
        <v>1544735.8</v>
      </c>
      <c r="J25" s="3" t="s">
        <v>322</v>
      </c>
      <c r="K25" s="4">
        <v>29242.99</v>
      </c>
      <c r="L25" s="4">
        <v>20476.07</v>
      </c>
      <c r="M25" s="4">
        <v>16134.740000000002</v>
      </c>
      <c r="N25" s="4">
        <v>1894</v>
      </c>
      <c r="O25" s="4">
        <v>23814</v>
      </c>
      <c r="P25" s="4">
        <v>2500.13</v>
      </c>
    </row>
    <row r="26" spans="1:16" ht="17.25" x14ac:dyDescent="0.4">
      <c r="A26" s="6" t="s">
        <v>17</v>
      </c>
      <c r="B26" s="8">
        <f>+K35</f>
        <v>693193.96</v>
      </c>
      <c r="C26" s="8">
        <f t="shared" ref="C26:G26" si="7">+L35</f>
        <v>510095.48999999993</v>
      </c>
      <c r="D26" s="8">
        <f t="shared" si="7"/>
        <v>211079.16</v>
      </c>
      <c r="E26" s="8">
        <f t="shared" si="7"/>
        <v>41462.54</v>
      </c>
      <c r="F26" s="8">
        <f t="shared" si="7"/>
        <v>175123.87</v>
      </c>
      <c r="G26" s="8">
        <f t="shared" si="7"/>
        <v>318851.83</v>
      </c>
      <c r="J26" s="5" t="s">
        <v>333</v>
      </c>
      <c r="K26" s="4"/>
      <c r="L26" s="4">
        <v>10169.91</v>
      </c>
      <c r="M26" s="4"/>
      <c r="N26" s="4"/>
      <c r="O26" s="4"/>
      <c r="P26" s="4">
        <v>2500.13</v>
      </c>
    </row>
    <row r="27" spans="1:16" ht="17.25" x14ac:dyDescent="0.4">
      <c r="A27" s="6" t="s">
        <v>343</v>
      </c>
      <c r="B27" s="8">
        <f>+B24-B26</f>
        <v>-231138.07999999996</v>
      </c>
      <c r="C27" s="8">
        <f>+C24-C26</f>
        <v>-44033.899999999907</v>
      </c>
      <c r="D27" s="8">
        <f t="shared" ref="D27" si="8">+D24-D26</f>
        <v>275805.69999999995</v>
      </c>
      <c r="E27" s="8">
        <f t="shared" ref="E27" si="9">+E24-E26</f>
        <v>441424.58</v>
      </c>
      <c r="F27" s="8">
        <f t="shared" ref="F27" si="10">+F24-F26</f>
        <v>373184.08000000007</v>
      </c>
      <c r="G27" s="8">
        <f t="shared" ref="G27" si="11">+G24-G26</f>
        <v>-99973.410000000033</v>
      </c>
      <c r="J27" s="5" t="s">
        <v>326</v>
      </c>
      <c r="K27" s="4">
        <v>29242.99</v>
      </c>
      <c r="L27" s="4">
        <v>10306.16</v>
      </c>
      <c r="M27" s="4">
        <v>16134.740000000002</v>
      </c>
      <c r="N27" s="4">
        <v>1894</v>
      </c>
      <c r="O27" s="4">
        <v>23814</v>
      </c>
      <c r="P27" s="4"/>
    </row>
    <row r="28" spans="1:16" ht="17.25" x14ac:dyDescent="0.4">
      <c r="A28" s="10" t="s">
        <v>344</v>
      </c>
      <c r="B28" s="9">
        <f t="shared" ref="B28:G28" si="12">+B23+B27</f>
        <v>279476.92000000004</v>
      </c>
      <c r="C28" s="9">
        <f t="shared" si="12"/>
        <v>235443.02000000014</v>
      </c>
      <c r="D28" s="9">
        <f t="shared" si="12"/>
        <v>511248.72000000009</v>
      </c>
      <c r="E28" s="9">
        <f t="shared" si="12"/>
        <v>952673.3</v>
      </c>
      <c r="F28" s="9">
        <f t="shared" si="12"/>
        <v>1325857.3800000001</v>
      </c>
      <c r="G28" s="9">
        <f t="shared" si="12"/>
        <v>1225883.9700000002</v>
      </c>
      <c r="J28" s="3" t="s">
        <v>323</v>
      </c>
      <c r="K28" s="4"/>
      <c r="L28" s="4"/>
      <c r="M28" s="4"/>
      <c r="N28" s="4"/>
      <c r="O28" s="4">
        <v>36139.93</v>
      </c>
      <c r="P28" s="4"/>
    </row>
    <row r="29" spans="1:16" x14ac:dyDescent="0.25">
      <c r="J29" s="5" t="s">
        <v>326</v>
      </c>
      <c r="K29" s="4"/>
      <c r="L29" s="4"/>
      <c r="M29" s="4"/>
      <c r="N29" s="4"/>
      <c r="O29" s="4">
        <v>6879.9</v>
      </c>
      <c r="P29" s="4"/>
    </row>
    <row r="30" spans="1:16" x14ac:dyDescent="0.25">
      <c r="G30" s="4"/>
      <c r="J30" s="5" t="s">
        <v>493</v>
      </c>
      <c r="K30" s="4"/>
      <c r="L30" s="4"/>
      <c r="M30" s="4"/>
      <c r="N30" s="4"/>
      <c r="O30" s="4">
        <v>29260.03</v>
      </c>
      <c r="P30" s="4"/>
    </row>
    <row r="31" spans="1:16" x14ac:dyDescent="0.25">
      <c r="J31" s="3" t="s">
        <v>950</v>
      </c>
      <c r="K31" s="4"/>
      <c r="L31" s="4"/>
      <c r="M31" s="4"/>
      <c r="N31" s="4"/>
      <c r="O31" s="4">
        <v>28774</v>
      </c>
      <c r="P31" s="4">
        <v>28883</v>
      </c>
    </row>
    <row r="32" spans="1:16" x14ac:dyDescent="0.25">
      <c r="J32" s="5" t="s">
        <v>493</v>
      </c>
      <c r="K32" s="4"/>
      <c r="L32" s="4"/>
      <c r="M32" s="4"/>
      <c r="N32" s="4"/>
      <c r="O32" s="4">
        <v>28774</v>
      </c>
      <c r="P32" s="4">
        <v>28883</v>
      </c>
    </row>
    <row r="33" spans="10:16" x14ac:dyDescent="0.25">
      <c r="J33" s="3" t="s">
        <v>991</v>
      </c>
      <c r="K33" s="4"/>
      <c r="L33" s="4"/>
      <c r="M33" s="4"/>
      <c r="N33" s="4"/>
      <c r="O33" s="4"/>
      <c r="P33" s="4">
        <v>62908</v>
      </c>
    </row>
    <row r="34" spans="10:16" x14ac:dyDescent="0.25">
      <c r="J34" s="5" t="s">
        <v>577</v>
      </c>
      <c r="K34" s="4"/>
      <c r="L34" s="4"/>
      <c r="M34" s="4"/>
      <c r="N34" s="4"/>
      <c r="O34" s="4"/>
      <c r="P34" s="4">
        <v>62908</v>
      </c>
    </row>
    <row r="35" spans="10:16" x14ac:dyDescent="0.25">
      <c r="J35" s="3" t="s">
        <v>315</v>
      </c>
      <c r="K35" s="4">
        <v>693193.96</v>
      </c>
      <c r="L35" s="4">
        <v>510095.48999999993</v>
      </c>
      <c r="M35" s="4">
        <v>211079.16</v>
      </c>
      <c r="N35" s="4">
        <v>41462.54</v>
      </c>
      <c r="O35" s="4">
        <v>175123.87</v>
      </c>
      <c r="P35" s="4">
        <v>318851.83</v>
      </c>
    </row>
    <row r="40" spans="10:16" ht="18.75" x14ac:dyDescent="0.3">
      <c r="J40" s="14" t="s">
        <v>674</v>
      </c>
      <c r="K40" s="14"/>
      <c r="L40" s="14"/>
      <c r="M40" s="14"/>
      <c r="N40" s="14"/>
    </row>
    <row r="41" spans="10:16" ht="18.75" x14ac:dyDescent="0.3">
      <c r="J41" s="14" t="s">
        <v>675</v>
      </c>
      <c r="K41" s="14"/>
      <c r="L41" s="14"/>
      <c r="M41" s="14"/>
      <c r="N41" s="14"/>
    </row>
    <row r="42" spans="10:16" ht="18.75" x14ac:dyDescent="0.3">
      <c r="J42" s="14" t="str">
        <f>+A3</f>
        <v>Five Year Report July 2016- January 31, 2022</v>
      </c>
      <c r="K42" s="14"/>
      <c r="L42" s="14"/>
      <c r="M42" s="14"/>
      <c r="N42" s="14"/>
    </row>
    <row r="44" spans="10:16" x14ac:dyDescent="0.25">
      <c r="J44" s="2" t="s">
        <v>677</v>
      </c>
      <c r="K44" s="2" t="s">
        <v>678</v>
      </c>
    </row>
    <row r="45" spans="10:16" x14ac:dyDescent="0.25">
      <c r="J45" s="2" t="s">
        <v>676</v>
      </c>
      <c r="K45">
        <v>2017</v>
      </c>
      <c r="L45">
        <v>2018</v>
      </c>
      <c r="M45">
        <v>2019</v>
      </c>
      <c r="N45">
        <v>2020</v>
      </c>
      <c r="O45">
        <v>2021</v>
      </c>
      <c r="P45">
        <v>2022</v>
      </c>
    </row>
    <row r="46" spans="10:16" x14ac:dyDescent="0.25">
      <c r="J46" s="3" t="s">
        <v>316</v>
      </c>
      <c r="K46" s="4">
        <v>85013.939999999973</v>
      </c>
      <c r="L46" s="4">
        <v>156127.17999999982</v>
      </c>
      <c r="M46" s="4">
        <v>359725.47</v>
      </c>
      <c r="N46" s="4">
        <v>621.59999999999991</v>
      </c>
      <c r="O46" s="4"/>
      <c r="P46" s="4"/>
    </row>
    <row r="47" spans="10:16" x14ac:dyDescent="0.25">
      <c r="J47" s="5" t="s">
        <v>326</v>
      </c>
      <c r="K47" s="4">
        <v>85013.939999999973</v>
      </c>
      <c r="L47" s="4">
        <v>156127.17999999982</v>
      </c>
      <c r="M47" s="4">
        <v>359725.47</v>
      </c>
      <c r="N47" s="4">
        <v>621.59999999999991</v>
      </c>
      <c r="O47" s="4"/>
      <c r="P47" s="4"/>
    </row>
    <row r="48" spans="10:16" x14ac:dyDescent="0.25">
      <c r="J48" s="3" t="s">
        <v>317</v>
      </c>
      <c r="K48" s="4">
        <v>9031.98</v>
      </c>
      <c r="L48" s="4"/>
      <c r="M48" s="4">
        <v>3396</v>
      </c>
      <c r="N48" s="4"/>
      <c r="O48" s="4"/>
      <c r="P48" s="4"/>
    </row>
    <row r="49" spans="10:16" x14ac:dyDescent="0.25">
      <c r="J49" s="5" t="s">
        <v>326</v>
      </c>
      <c r="K49" s="4">
        <v>9031.98</v>
      </c>
      <c r="L49" s="4"/>
      <c r="M49" s="4">
        <v>3396</v>
      </c>
      <c r="N49" s="4"/>
      <c r="O49" s="4"/>
      <c r="P49" s="4"/>
    </row>
    <row r="50" spans="10:16" x14ac:dyDescent="0.25">
      <c r="J50" s="3" t="s">
        <v>355</v>
      </c>
      <c r="K50" s="4">
        <v>63168.580000000016</v>
      </c>
      <c r="L50" s="4">
        <v>-4361</v>
      </c>
      <c r="M50" s="4"/>
      <c r="N50" s="4"/>
      <c r="O50" s="4"/>
      <c r="P50" s="4"/>
    </row>
    <row r="51" spans="10:16" x14ac:dyDescent="0.25">
      <c r="J51" s="5" t="s">
        <v>326</v>
      </c>
      <c r="K51" s="4">
        <v>63168.580000000016</v>
      </c>
      <c r="L51" s="4">
        <v>-4361</v>
      </c>
      <c r="M51" s="4"/>
      <c r="N51" s="4"/>
      <c r="O51" s="4"/>
      <c r="P51" s="4"/>
    </row>
    <row r="52" spans="10:16" x14ac:dyDescent="0.25">
      <c r="J52" s="3" t="s">
        <v>357</v>
      </c>
      <c r="K52" s="4">
        <v>1899</v>
      </c>
      <c r="L52" s="4"/>
      <c r="M52" s="4">
        <v>5819.0299999999988</v>
      </c>
      <c r="N52" s="4">
        <v>21353.7</v>
      </c>
      <c r="O52" s="4"/>
      <c r="P52" s="4">
        <v>594.47</v>
      </c>
    </row>
    <row r="53" spans="10:16" x14ac:dyDescent="0.25">
      <c r="J53" s="5" t="s">
        <v>326</v>
      </c>
      <c r="K53" s="4">
        <v>1899</v>
      </c>
      <c r="L53" s="4"/>
      <c r="M53" s="4">
        <v>5819.0299999999988</v>
      </c>
      <c r="N53" s="4">
        <v>21353.7</v>
      </c>
      <c r="O53" s="4"/>
      <c r="P53" s="4">
        <v>594.47</v>
      </c>
    </row>
    <row r="54" spans="10:16" x14ac:dyDescent="0.25">
      <c r="J54" s="3" t="s">
        <v>318</v>
      </c>
      <c r="K54" s="4"/>
      <c r="L54" s="4"/>
      <c r="M54" s="4"/>
      <c r="N54" s="4">
        <v>141.16</v>
      </c>
      <c r="O54" s="4"/>
      <c r="P54" s="4"/>
    </row>
    <row r="55" spans="10:16" x14ac:dyDescent="0.25">
      <c r="J55" s="5" t="s">
        <v>326</v>
      </c>
      <c r="K55" s="4"/>
      <c r="L55" s="4"/>
      <c r="M55" s="4"/>
      <c r="N55" s="4">
        <v>141.16</v>
      </c>
      <c r="O55" s="4"/>
      <c r="P55" s="4"/>
    </row>
    <row r="56" spans="10:16" x14ac:dyDescent="0.25">
      <c r="J56" s="3" t="s">
        <v>319</v>
      </c>
      <c r="K56" s="4">
        <v>954.98</v>
      </c>
      <c r="L56" s="4">
        <v>1501.23</v>
      </c>
      <c r="M56" s="4">
        <v>11789.76</v>
      </c>
      <c r="N56" s="4">
        <v>5590</v>
      </c>
      <c r="O56" s="4"/>
      <c r="P56" s="4"/>
    </row>
    <row r="57" spans="10:16" x14ac:dyDescent="0.25">
      <c r="J57" s="5" t="s">
        <v>326</v>
      </c>
      <c r="K57" s="4">
        <v>954.98</v>
      </c>
      <c r="L57" s="4">
        <v>1501.23</v>
      </c>
      <c r="M57" s="4">
        <v>11789.76</v>
      </c>
      <c r="N57" s="4">
        <v>5590</v>
      </c>
      <c r="O57" s="4"/>
      <c r="P57" s="4"/>
    </row>
    <row r="58" spans="10:16" x14ac:dyDescent="0.25">
      <c r="J58" s="3" t="s">
        <v>320</v>
      </c>
      <c r="K58" s="4">
        <v>263866.23</v>
      </c>
      <c r="L58" s="4">
        <v>38827.87999999999</v>
      </c>
      <c r="M58" s="4">
        <v>17071.099999999999</v>
      </c>
      <c r="N58" s="4">
        <v>27096.400000000001</v>
      </c>
      <c r="O58" s="4">
        <v>42182.16</v>
      </c>
      <c r="P58" s="4"/>
    </row>
    <row r="59" spans="10:16" x14ac:dyDescent="0.25">
      <c r="J59" s="5" t="s">
        <v>493</v>
      </c>
      <c r="K59" s="4">
        <v>28316</v>
      </c>
      <c r="L59" s="4"/>
      <c r="M59" s="4"/>
      <c r="N59" s="4">
        <v>23000</v>
      </c>
      <c r="O59" s="4"/>
      <c r="P59" s="4"/>
    </row>
    <row r="60" spans="10:16" x14ac:dyDescent="0.25">
      <c r="J60" s="5" t="s">
        <v>577</v>
      </c>
      <c r="K60" s="4">
        <v>1940</v>
      </c>
      <c r="L60" s="4"/>
      <c r="M60" s="4"/>
      <c r="N60" s="4"/>
      <c r="O60" s="4"/>
      <c r="P60" s="4"/>
    </row>
    <row r="61" spans="10:16" x14ac:dyDescent="0.25">
      <c r="J61" s="5" t="s">
        <v>326</v>
      </c>
      <c r="K61" s="4">
        <v>233610.22999999998</v>
      </c>
      <c r="L61" s="4">
        <v>38827.87999999999</v>
      </c>
      <c r="M61" s="4">
        <v>17071.099999999999</v>
      </c>
      <c r="N61" s="4">
        <v>4096.3999999999996</v>
      </c>
      <c r="O61" s="4">
        <v>42182.16</v>
      </c>
      <c r="P61" s="4"/>
    </row>
    <row r="62" spans="10:16" x14ac:dyDescent="0.25">
      <c r="J62" s="3" t="s">
        <v>321</v>
      </c>
      <c r="K62" s="4">
        <v>9038.49</v>
      </c>
      <c r="L62" s="4">
        <v>35813.67</v>
      </c>
      <c r="M62" s="4">
        <v>377025.87</v>
      </c>
      <c r="N62" s="4">
        <v>1329.05</v>
      </c>
      <c r="O62" s="4">
        <v>131021.22</v>
      </c>
      <c r="P62" s="4">
        <v>177784.94</v>
      </c>
    </row>
    <row r="63" spans="10:16" x14ac:dyDescent="0.25">
      <c r="J63" s="5" t="s">
        <v>326</v>
      </c>
      <c r="K63" s="4">
        <v>9038.49</v>
      </c>
      <c r="L63" s="4">
        <v>7159.4800000000005</v>
      </c>
      <c r="M63" s="4">
        <v>377025.87</v>
      </c>
      <c r="N63" s="4"/>
      <c r="O63" s="4">
        <v>131021.22</v>
      </c>
      <c r="P63" s="4">
        <v>177784.94</v>
      </c>
    </row>
    <row r="64" spans="10:16" x14ac:dyDescent="0.25">
      <c r="J64" s="5" t="s">
        <v>331</v>
      </c>
      <c r="K64" s="4"/>
      <c r="L64" s="4">
        <v>28654.19</v>
      </c>
      <c r="M64" s="4"/>
      <c r="N64" s="4">
        <v>1329.05</v>
      </c>
      <c r="O64" s="4"/>
      <c r="P64" s="4"/>
    </row>
    <row r="65" spans="10:16" x14ac:dyDescent="0.25">
      <c r="J65" s="3" t="s">
        <v>323</v>
      </c>
      <c r="K65" s="4"/>
      <c r="L65" s="4"/>
      <c r="M65" s="4">
        <v>48187.41</v>
      </c>
      <c r="N65" s="4">
        <v>90051.709999999992</v>
      </c>
      <c r="O65" s="4"/>
      <c r="P65" s="4"/>
    </row>
    <row r="66" spans="10:16" x14ac:dyDescent="0.25">
      <c r="J66" s="5" t="s">
        <v>326</v>
      </c>
      <c r="K66" s="4"/>
      <c r="L66" s="4"/>
      <c r="M66" s="4">
        <v>48187.41</v>
      </c>
      <c r="N66" s="4">
        <v>90051.709999999992</v>
      </c>
      <c r="O66" s="4"/>
      <c r="P66" s="4"/>
    </row>
    <row r="67" spans="10:16" x14ac:dyDescent="0.25">
      <c r="J67" s="3" t="s">
        <v>315</v>
      </c>
      <c r="K67" s="4">
        <v>432973.19999999995</v>
      </c>
      <c r="L67" s="4">
        <v>227908.95999999982</v>
      </c>
      <c r="M67" s="4">
        <v>823014.64</v>
      </c>
      <c r="N67" s="4">
        <v>146183.62</v>
      </c>
      <c r="O67" s="4">
        <v>173203.38</v>
      </c>
      <c r="P67" s="4">
        <v>178379.41</v>
      </c>
    </row>
  </sheetData>
  <mergeCells count="7">
    <mergeCell ref="J41:N41"/>
    <mergeCell ref="J42:N42"/>
    <mergeCell ref="A1:N1"/>
    <mergeCell ref="A2:N2"/>
    <mergeCell ref="A3:N3"/>
    <mergeCell ref="A21:E21"/>
    <mergeCell ref="J40:N40"/>
  </mergeCells>
  <pageMargins left="0.7" right="0.7" top="0.75" bottom="0.75" header="0.3" footer="0.3"/>
  <pageSetup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739"/>
  <sheetViews>
    <sheetView topLeftCell="A672" workbookViewId="0">
      <selection activeCell="S685" sqref="S685"/>
    </sheetView>
  </sheetViews>
  <sheetFormatPr defaultRowHeight="15" x14ac:dyDescent="0.25"/>
  <cols>
    <col min="1" max="1" width="15.85546875" bestFit="1" customWidth="1"/>
    <col min="7" max="7" width="34.7109375" bestFit="1" customWidth="1"/>
  </cols>
  <sheetData>
    <row r="1" spans="1:2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hidden="1" x14ac:dyDescent="0.25">
      <c r="A2" s="1">
        <v>43221</v>
      </c>
      <c r="C2">
        <v>82501</v>
      </c>
      <c r="G2" t="s">
        <v>348</v>
      </c>
      <c r="H2">
        <v>3</v>
      </c>
      <c r="J2">
        <v>3131</v>
      </c>
      <c r="L2">
        <v>9900</v>
      </c>
      <c r="M2">
        <v>0</v>
      </c>
      <c r="N2">
        <v>0</v>
      </c>
      <c r="Q2">
        <v>23181.94</v>
      </c>
      <c r="R2">
        <v>0</v>
      </c>
      <c r="S2">
        <v>2018</v>
      </c>
      <c r="T2" t="str">
        <f>VLOOKUP(J2,[1]Revedit!$A$816:$C$1019,3,FALSE)</f>
        <v>3131-10% AND 2.5% ROLLBACK</v>
      </c>
      <c r="U2" t="e">
        <f>VLOOKUP(LEFT(I2,2)*100,[1]Revedit!$A$1:$C$397,3)</f>
        <v>#VALUE!</v>
      </c>
      <c r="V2" t="e">
        <f>VLOOKUP(K2,[1]Revedit!$A$513:$C$814,3,FALSE)</f>
        <v>#N/A</v>
      </c>
    </row>
    <row r="3" spans="1:22" hidden="1" x14ac:dyDescent="0.25">
      <c r="A3" s="1">
        <v>43231</v>
      </c>
      <c r="C3">
        <v>82554</v>
      </c>
      <c r="G3" t="s">
        <v>57</v>
      </c>
      <c r="H3">
        <v>3</v>
      </c>
      <c r="J3">
        <v>3131</v>
      </c>
      <c r="L3">
        <v>9900</v>
      </c>
      <c r="M3">
        <v>0</v>
      </c>
      <c r="N3">
        <v>0</v>
      </c>
      <c r="Q3">
        <v>241.93</v>
      </c>
      <c r="R3">
        <v>0</v>
      </c>
      <c r="S3">
        <v>2018</v>
      </c>
      <c r="T3" t="str">
        <f>VLOOKUP(J3,[1]Revedit!$A$816:$C$1019,3,FALSE)</f>
        <v>3131-10% AND 2.5% ROLLBACK</v>
      </c>
      <c r="U3" t="e">
        <f>VLOOKUP(LEFT(I3,2)*100,[1]Revedit!$A$1:$C$397,3)</f>
        <v>#VALUE!</v>
      </c>
      <c r="V3" t="e">
        <f>VLOOKUP(K3,[1]Revedit!$A$513:$C$814,3,FALSE)</f>
        <v>#N/A</v>
      </c>
    </row>
    <row r="4" spans="1:22" hidden="1" x14ac:dyDescent="0.25">
      <c r="A4" s="1">
        <v>43221</v>
      </c>
      <c r="C4">
        <v>82501</v>
      </c>
      <c r="G4" t="s">
        <v>349</v>
      </c>
      <c r="H4">
        <v>3</v>
      </c>
      <c r="J4">
        <v>3132</v>
      </c>
      <c r="L4">
        <v>9900</v>
      </c>
      <c r="M4">
        <v>0</v>
      </c>
      <c r="N4">
        <v>0</v>
      </c>
      <c r="Q4">
        <v>8876.39</v>
      </c>
      <c r="R4">
        <v>0</v>
      </c>
      <c r="S4">
        <v>2018</v>
      </c>
      <c r="T4" t="str">
        <f>VLOOKUP(J4,[1]Revedit!$A$816:$C$1019,3,FALSE)</f>
        <v>3132-HOMESTEAD EXEMPTION</v>
      </c>
      <c r="U4" t="e">
        <f>VLOOKUP(LEFT(I4,2)*100,[1]Revedit!$A$1:$C$397,3)</f>
        <v>#VALUE!</v>
      </c>
      <c r="V4" t="e">
        <f>VLOOKUP(K4,[1]Revedit!$A$513:$C$814,3,FALSE)</f>
        <v>#N/A</v>
      </c>
    </row>
    <row r="5" spans="1:22" hidden="1" x14ac:dyDescent="0.25">
      <c r="A5" s="1">
        <v>43231</v>
      </c>
      <c r="C5">
        <v>82554</v>
      </c>
      <c r="G5" t="s">
        <v>62</v>
      </c>
      <c r="H5">
        <v>3</v>
      </c>
      <c r="J5">
        <v>3132</v>
      </c>
      <c r="L5">
        <v>9900</v>
      </c>
      <c r="M5">
        <v>0</v>
      </c>
      <c r="N5">
        <v>0</v>
      </c>
      <c r="Q5">
        <v>56.04</v>
      </c>
      <c r="R5">
        <v>0</v>
      </c>
      <c r="S5">
        <v>2018</v>
      </c>
      <c r="T5" t="str">
        <f>VLOOKUP(J5,[1]Revedit!$A$816:$C$1019,3,FALSE)</f>
        <v>3132-HOMESTEAD EXEMPTION</v>
      </c>
      <c r="U5" t="e">
        <f>VLOOKUP(LEFT(I5,2)*100,[1]Revedit!$A$1:$C$397,3)</f>
        <v>#VALUE!</v>
      </c>
      <c r="V5" t="e">
        <f>VLOOKUP(K5,[1]Revedit!$A$513:$C$814,3,FALSE)</f>
        <v>#N/A</v>
      </c>
    </row>
    <row r="6" spans="1:22" hidden="1" x14ac:dyDescent="0.25">
      <c r="A6" s="1">
        <v>43234</v>
      </c>
      <c r="B6">
        <v>109077</v>
      </c>
      <c r="D6">
        <v>186657</v>
      </c>
      <c r="E6">
        <v>22093</v>
      </c>
      <c r="F6" t="s">
        <v>350</v>
      </c>
      <c r="G6" t="s">
        <v>351</v>
      </c>
      <c r="H6">
        <v>3</v>
      </c>
      <c r="I6">
        <v>2720</v>
      </c>
      <c r="K6">
        <v>423</v>
      </c>
      <c r="L6">
        <v>9900</v>
      </c>
      <c r="M6">
        <v>0</v>
      </c>
      <c r="N6">
        <v>3</v>
      </c>
      <c r="O6">
        <v>0</v>
      </c>
      <c r="P6">
        <v>0</v>
      </c>
      <c r="Q6">
        <v>0</v>
      </c>
      <c r="R6">
        <v>8300</v>
      </c>
      <c r="S6">
        <v>2018</v>
      </c>
      <c r="T6" t="e">
        <f>VLOOKUP(J6,[1]Revedit!$A$816:$C$1019,3,FALSE)</f>
        <v>#N/A</v>
      </c>
      <c r="U6" t="str">
        <f>VLOOKUP(LEFT(I6,2)*100,[1]Revedit!$A$1:$C$397,3)</f>
        <v>2700-OPERATION &amp; MAINT OF PL</v>
      </c>
      <c r="V6" t="str">
        <f>VLOOKUP(K6,[1]Revedit!$A$513:$C$814,3,FALSE)</f>
        <v>423-REPAIRS &amp; MAINTENANCE S</v>
      </c>
    </row>
    <row r="7" spans="1:22" hidden="1" x14ac:dyDescent="0.25">
      <c r="A7" s="1">
        <v>43241</v>
      </c>
      <c r="B7">
        <v>109170</v>
      </c>
      <c r="D7">
        <v>186660</v>
      </c>
      <c r="E7">
        <v>22093</v>
      </c>
      <c r="F7" t="s">
        <v>350</v>
      </c>
      <c r="G7" t="s">
        <v>352</v>
      </c>
      <c r="H7">
        <v>3</v>
      </c>
      <c r="I7">
        <v>2720</v>
      </c>
      <c r="K7">
        <v>423</v>
      </c>
      <c r="L7">
        <v>9900</v>
      </c>
      <c r="M7">
        <v>0</v>
      </c>
      <c r="N7">
        <v>3</v>
      </c>
      <c r="O7">
        <v>0</v>
      </c>
      <c r="P7">
        <v>0</v>
      </c>
      <c r="Q7">
        <v>0</v>
      </c>
      <c r="R7">
        <v>985</v>
      </c>
      <c r="S7">
        <v>2018</v>
      </c>
      <c r="T7" t="e">
        <f>VLOOKUP(J7,[1]Revedit!$A$816:$C$1019,3,FALSE)</f>
        <v>#N/A</v>
      </c>
      <c r="U7" t="str">
        <f>VLOOKUP(LEFT(I7,2)*100,[1]Revedit!$A$1:$C$397,3)</f>
        <v>2700-OPERATION &amp; MAINT OF PL</v>
      </c>
      <c r="V7" t="str">
        <f>VLOOKUP(K7,[1]Revedit!$A$513:$C$814,3,FALSE)</f>
        <v>423-REPAIRS &amp; MAINTENANCE S</v>
      </c>
    </row>
    <row r="8" spans="1:22" hidden="1" x14ac:dyDescent="0.25">
      <c r="A8" s="1">
        <v>43237</v>
      </c>
      <c r="C8">
        <v>82618</v>
      </c>
      <c r="G8" t="s">
        <v>353</v>
      </c>
      <c r="H8">
        <v>3</v>
      </c>
      <c r="I8">
        <v>2720</v>
      </c>
      <c r="K8">
        <v>640</v>
      </c>
      <c r="L8">
        <v>9900</v>
      </c>
      <c r="M8">
        <v>0</v>
      </c>
      <c r="N8">
        <v>4</v>
      </c>
      <c r="O8">
        <v>0</v>
      </c>
      <c r="P8">
        <v>0</v>
      </c>
      <c r="Q8">
        <v>0</v>
      </c>
      <c r="R8">
        <v>-6</v>
      </c>
      <c r="S8">
        <v>2018</v>
      </c>
      <c r="T8" t="e">
        <f>VLOOKUP(J8,[1]Revedit!$A$816:$C$1019,3,FALSE)</f>
        <v>#N/A</v>
      </c>
      <c r="U8" t="str">
        <f>VLOOKUP(LEFT(I8,2)*100,[1]Revedit!$A$1:$C$397,3)</f>
        <v>2700-OPERATION &amp; MAINT OF PL</v>
      </c>
      <c r="V8" t="str">
        <f>VLOOKUP(K8,[1]Revedit!$A$513:$C$814,3,FALSE)</f>
        <v>640-EQUIPMENT</v>
      </c>
    </row>
    <row r="9" spans="1:22" hidden="1" x14ac:dyDescent="0.25">
      <c r="A9" s="1">
        <v>43222</v>
      </c>
      <c r="B9">
        <v>108948</v>
      </c>
      <c r="D9">
        <v>1802245</v>
      </c>
      <c r="E9">
        <v>11195</v>
      </c>
      <c r="F9" t="s">
        <v>61</v>
      </c>
      <c r="G9" t="s">
        <v>347</v>
      </c>
      <c r="H9">
        <v>3</v>
      </c>
      <c r="I9">
        <v>4134</v>
      </c>
      <c r="K9">
        <v>640</v>
      </c>
      <c r="L9">
        <v>9900</v>
      </c>
      <c r="M9">
        <v>0</v>
      </c>
      <c r="N9">
        <v>2</v>
      </c>
      <c r="O9">
        <v>0</v>
      </c>
      <c r="P9">
        <v>0</v>
      </c>
      <c r="Q9">
        <v>0</v>
      </c>
      <c r="R9">
        <v>9.99</v>
      </c>
      <c r="S9">
        <v>2018</v>
      </c>
      <c r="T9" t="e">
        <f>VLOOKUP(J9,[1]Revedit!$A$816:$C$1019,3,FALSE)</f>
        <v>#N/A</v>
      </c>
      <c r="U9" t="str">
        <f>VLOOKUP(LEFT(I9,2)*100,[1]Revedit!$A$1:$C$397,3)</f>
        <v>4100-ACADEMIC &amp; SUBJECT ORIE</v>
      </c>
      <c r="V9" t="str">
        <f>VLOOKUP(K9,[1]Revedit!$A$513:$C$814,3,FALSE)</f>
        <v>640-EQUIPMENT</v>
      </c>
    </row>
    <row r="10" spans="1:22" hidden="1" x14ac:dyDescent="0.25">
      <c r="A10" s="1">
        <v>43222</v>
      </c>
      <c r="B10">
        <v>108948</v>
      </c>
      <c r="D10">
        <v>1802245</v>
      </c>
      <c r="E10">
        <v>11195</v>
      </c>
      <c r="F10" t="s">
        <v>61</v>
      </c>
      <c r="G10" t="s">
        <v>347</v>
      </c>
      <c r="H10">
        <v>3</v>
      </c>
      <c r="I10">
        <v>4134</v>
      </c>
      <c r="K10">
        <v>640</v>
      </c>
      <c r="L10">
        <v>9900</v>
      </c>
      <c r="M10">
        <v>0</v>
      </c>
      <c r="N10">
        <v>2</v>
      </c>
      <c r="O10">
        <v>0</v>
      </c>
      <c r="P10">
        <v>0</v>
      </c>
      <c r="Q10">
        <v>0</v>
      </c>
      <c r="R10">
        <v>18.75</v>
      </c>
      <c r="S10">
        <v>2018</v>
      </c>
      <c r="T10" t="e">
        <f>VLOOKUP(J10,[1]Revedit!$A$816:$C$1019,3,FALSE)</f>
        <v>#N/A</v>
      </c>
      <c r="U10" t="str">
        <f>VLOOKUP(LEFT(I10,2)*100,[1]Revedit!$A$1:$C$397,3)</f>
        <v>4100-ACADEMIC &amp; SUBJECT ORIE</v>
      </c>
      <c r="V10" t="str">
        <f>VLOOKUP(K10,[1]Revedit!$A$513:$C$814,3,FALSE)</f>
        <v>640-EQUIPMENT</v>
      </c>
    </row>
    <row r="11" spans="1:22" hidden="1" x14ac:dyDescent="0.25">
      <c r="A11" s="1">
        <v>43222</v>
      </c>
      <c r="B11">
        <v>108948</v>
      </c>
      <c r="D11">
        <v>1802245</v>
      </c>
      <c r="E11">
        <v>11195</v>
      </c>
      <c r="F11" t="s">
        <v>61</v>
      </c>
      <c r="G11" t="s">
        <v>347</v>
      </c>
      <c r="H11">
        <v>3</v>
      </c>
      <c r="I11">
        <v>4134</v>
      </c>
      <c r="K11">
        <v>640</v>
      </c>
      <c r="L11">
        <v>9900</v>
      </c>
      <c r="M11">
        <v>0</v>
      </c>
      <c r="N11">
        <v>2</v>
      </c>
      <c r="O11">
        <v>0</v>
      </c>
      <c r="P11">
        <v>0</v>
      </c>
      <c r="Q11">
        <v>0</v>
      </c>
      <c r="R11">
        <v>54.45</v>
      </c>
      <c r="S11">
        <v>2018</v>
      </c>
      <c r="T11" t="e">
        <f>VLOOKUP(J11,[1]Revedit!$A$816:$C$1019,3,FALSE)</f>
        <v>#N/A</v>
      </c>
      <c r="U11" t="str">
        <f>VLOOKUP(LEFT(I11,2)*100,[1]Revedit!$A$1:$C$397,3)</f>
        <v>4100-ACADEMIC &amp; SUBJECT ORIE</v>
      </c>
      <c r="V11" t="str">
        <f>VLOOKUP(K11,[1]Revedit!$A$513:$C$814,3,FALSE)</f>
        <v>640-EQUIPMENT</v>
      </c>
    </row>
    <row r="12" spans="1:22" hidden="1" x14ac:dyDescent="0.25">
      <c r="A12" s="1">
        <v>43236</v>
      </c>
      <c r="B12">
        <v>109120</v>
      </c>
      <c r="D12">
        <v>1802245</v>
      </c>
      <c r="E12">
        <v>11195</v>
      </c>
      <c r="F12" t="s">
        <v>61</v>
      </c>
      <c r="G12" t="s">
        <v>347</v>
      </c>
      <c r="H12">
        <v>3</v>
      </c>
      <c r="I12">
        <v>4134</v>
      </c>
      <c r="K12">
        <v>640</v>
      </c>
      <c r="L12">
        <v>9900</v>
      </c>
      <c r="M12">
        <v>0</v>
      </c>
      <c r="N12">
        <v>2</v>
      </c>
      <c r="O12">
        <v>0</v>
      </c>
      <c r="P12">
        <v>0</v>
      </c>
      <c r="Q12">
        <v>0</v>
      </c>
      <c r="R12">
        <v>139</v>
      </c>
      <c r="S12">
        <v>2018</v>
      </c>
      <c r="T12" t="e">
        <f>VLOOKUP(J12,[1]Revedit!$A$816:$C$1019,3,FALSE)</f>
        <v>#N/A</v>
      </c>
      <c r="U12" t="str">
        <f>VLOOKUP(LEFT(I12,2)*100,[1]Revedit!$A$1:$C$397,3)</f>
        <v>4100-ACADEMIC &amp; SUBJECT ORIE</v>
      </c>
      <c r="V12" t="str">
        <f>VLOOKUP(K12,[1]Revedit!$A$513:$C$814,3,FALSE)</f>
        <v>640-EQUIPMENT</v>
      </c>
    </row>
    <row r="13" spans="1:22" hidden="1" x14ac:dyDescent="0.25">
      <c r="A13" s="1">
        <v>43249</v>
      </c>
      <c r="B13">
        <v>109232</v>
      </c>
      <c r="D13">
        <v>1802245</v>
      </c>
      <c r="E13">
        <v>11195</v>
      </c>
      <c r="F13" t="s">
        <v>61</v>
      </c>
      <c r="G13" t="s">
        <v>354</v>
      </c>
      <c r="H13">
        <v>3</v>
      </c>
      <c r="I13">
        <v>4134</v>
      </c>
      <c r="K13">
        <v>640</v>
      </c>
      <c r="L13">
        <v>9900</v>
      </c>
      <c r="M13">
        <v>0</v>
      </c>
      <c r="N13">
        <v>2</v>
      </c>
      <c r="O13">
        <v>0</v>
      </c>
      <c r="P13">
        <v>0</v>
      </c>
      <c r="Q13">
        <v>0</v>
      </c>
      <c r="R13">
        <v>29.97</v>
      </c>
      <c r="S13">
        <v>2018</v>
      </c>
      <c r="T13" t="e">
        <f>VLOOKUP(J13,[1]Revedit!$A$816:$C$1019,3,FALSE)</f>
        <v>#N/A</v>
      </c>
      <c r="U13" t="str">
        <f>VLOOKUP(LEFT(I13,2)*100,[1]Revedit!$A$1:$C$397,3)</f>
        <v>4100-ACADEMIC &amp; SUBJECT ORIE</v>
      </c>
      <c r="V13" t="str">
        <f>VLOOKUP(K13,[1]Revedit!$A$513:$C$814,3,FALSE)</f>
        <v>640-EQUIPMENT</v>
      </c>
    </row>
    <row r="14" spans="1:22" hidden="1" x14ac:dyDescent="0.25">
      <c r="A14" s="1">
        <v>43249</v>
      </c>
      <c r="B14">
        <v>109232</v>
      </c>
      <c r="D14">
        <v>1802245</v>
      </c>
      <c r="E14">
        <v>11195</v>
      </c>
      <c r="F14" t="s">
        <v>61</v>
      </c>
      <c r="G14" t="s">
        <v>354</v>
      </c>
      <c r="H14">
        <v>3</v>
      </c>
      <c r="I14">
        <v>4134</v>
      </c>
      <c r="K14">
        <v>640</v>
      </c>
      <c r="L14">
        <v>9900</v>
      </c>
      <c r="M14">
        <v>0</v>
      </c>
      <c r="N14">
        <v>2</v>
      </c>
      <c r="O14">
        <v>0</v>
      </c>
      <c r="P14">
        <v>0</v>
      </c>
      <c r="Q14">
        <v>0</v>
      </c>
      <c r="R14">
        <v>77</v>
      </c>
      <c r="S14">
        <v>2018</v>
      </c>
      <c r="T14" t="e">
        <f>VLOOKUP(J14,[1]Revedit!$A$816:$C$1019,3,FALSE)</f>
        <v>#N/A</v>
      </c>
      <c r="U14" t="str">
        <f>VLOOKUP(LEFT(I14,2)*100,[1]Revedit!$A$1:$C$397,3)</f>
        <v>4100-ACADEMIC &amp; SUBJECT ORIE</v>
      </c>
      <c r="V14" t="str">
        <f>VLOOKUP(K14,[1]Revedit!$A$513:$C$814,3,FALSE)</f>
        <v>640-EQUIPMENT</v>
      </c>
    </row>
    <row r="15" spans="1:22" hidden="1" x14ac:dyDescent="0.25">
      <c r="A15" s="1">
        <v>42186</v>
      </c>
      <c r="C15">
        <v>75155</v>
      </c>
      <c r="G15" t="s">
        <v>63</v>
      </c>
      <c r="H15">
        <v>3</v>
      </c>
      <c r="J15">
        <v>1111</v>
      </c>
      <c r="L15">
        <v>9900</v>
      </c>
      <c r="M15">
        <v>0</v>
      </c>
      <c r="N15">
        <v>0</v>
      </c>
      <c r="Q15">
        <v>10400</v>
      </c>
      <c r="R15">
        <v>0</v>
      </c>
      <c r="S15">
        <v>2016</v>
      </c>
      <c r="T15" t="str">
        <f>VLOOKUP(J15,[1]Revedit!$A$816:$C$1019,3,FALSE)</f>
        <v>1111-GEN. PROP. TAX - REAL U</v>
      </c>
      <c r="U15" t="e">
        <f>VLOOKUP(LEFT(I15,2)*100,[1]Revedit!$A$1:$C$397,3)</f>
        <v>#VALUE!</v>
      </c>
      <c r="V15" t="e">
        <f>VLOOKUP(K15,[1]Revedit!$A$513:$C$814,3,FALSE)</f>
        <v>#N/A</v>
      </c>
    </row>
    <row r="16" spans="1:22" hidden="1" x14ac:dyDescent="0.25">
      <c r="A16" s="1">
        <v>42186</v>
      </c>
      <c r="C16">
        <v>75155</v>
      </c>
      <c r="G16" t="s">
        <v>64</v>
      </c>
      <c r="H16">
        <v>3</v>
      </c>
      <c r="J16">
        <v>1111</v>
      </c>
      <c r="L16">
        <v>9900</v>
      </c>
      <c r="M16">
        <v>0</v>
      </c>
      <c r="N16">
        <v>0</v>
      </c>
      <c r="Q16">
        <v>23200</v>
      </c>
      <c r="R16">
        <v>0</v>
      </c>
      <c r="S16">
        <v>2016</v>
      </c>
      <c r="T16" t="str">
        <f>VLOOKUP(J16,[1]Revedit!$A$816:$C$1019,3,FALSE)</f>
        <v>1111-GEN. PROP. TAX - REAL U</v>
      </c>
      <c r="U16" t="e">
        <f>VLOOKUP(LEFT(I16,2)*100,[1]Revedit!$A$1:$C$397,3)</f>
        <v>#VALUE!</v>
      </c>
      <c r="V16" t="e">
        <f>VLOOKUP(K16,[1]Revedit!$A$513:$C$814,3,FALSE)</f>
        <v>#N/A</v>
      </c>
    </row>
    <row r="17" spans="1:22" hidden="1" x14ac:dyDescent="0.25">
      <c r="A17" s="1">
        <v>42186</v>
      </c>
      <c r="C17">
        <v>75155</v>
      </c>
      <c r="G17" t="s">
        <v>65</v>
      </c>
      <c r="H17">
        <v>3</v>
      </c>
      <c r="J17">
        <v>1111</v>
      </c>
      <c r="L17">
        <v>9900</v>
      </c>
      <c r="M17">
        <v>0</v>
      </c>
      <c r="N17">
        <v>0</v>
      </c>
      <c r="Q17">
        <v>53100</v>
      </c>
      <c r="R17">
        <v>0</v>
      </c>
      <c r="S17">
        <v>2016</v>
      </c>
      <c r="T17" t="str">
        <f>VLOOKUP(J17,[1]Revedit!$A$816:$C$1019,3,FALSE)</f>
        <v>1111-GEN. PROP. TAX - REAL U</v>
      </c>
      <c r="U17" t="e">
        <f>VLOOKUP(LEFT(I17,2)*100,[1]Revedit!$A$1:$C$397,3)</f>
        <v>#VALUE!</v>
      </c>
      <c r="V17" t="e">
        <f>VLOOKUP(K17,[1]Revedit!$A$513:$C$814,3,FALSE)</f>
        <v>#N/A</v>
      </c>
    </row>
    <row r="18" spans="1:22" hidden="1" x14ac:dyDescent="0.25">
      <c r="A18" s="1">
        <v>42200</v>
      </c>
      <c r="B18">
        <v>100537</v>
      </c>
      <c r="D18">
        <v>1555374</v>
      </c>
      <c r="E18">
        <v>16127</v>
      </c>
      <c r="F18" t="s">
        <v>74</v>
      </c>
      <c r="G18" t="s">
        <v>127</v>
      </c>
      <c r="H18">
        <v>3</v>
      </c>
      <c r="I18">
        <v>2720</v>
      </c>
      <c r="K18">
        <v>640</v>
      </c>
      <c r="L18">
        <v>9900</v>
      </c>
      <c r="M18">
        <v>0</v>
      </c>
      <c r="N18">
        <v>1</v>
      </c>
      <c r="O18">
        <v>0</v>
      </c>
      <c r="P18">
        <v>0</v>
      </c>
      <c r="Q18">
        <v>0</v>
      </c>
      <c r="R18">
        <v>0</v>
      </c>
      <c r="S18">
        <v>2016</v>
      </c>
      <c r="T18" t="e">
        <f>VLOOKUP(J18,[1]Revedit!$A$816:$C$1019,3,FALSE)</f>
        <v>#N/A</v>
      </c>
      <c r="U18" t="str">
        <f>VLOOKUP(LEFT(I18,2)*100,[1]Revedit!$A$1:$C$397,3)</f>
        <v>2700-OPERATION &amp; MAINT OF PL</v>
      </c>
      <c r="V18" t="str">
        <f>VLOOKUP(K18,[1]Revedit!$A$513:$C$814,3,FALSE)</f>
        <v>640-EQUIPMENT</v>
      </c>
    </row>
    <row r="19" spans="1:22" hidden="1" x14ac:dyDescent="0.25">
      <c r="A19" s="1">
        <v>42200</v>
      </c>
      <c r="B19">
        <v>100537</v>
      </c>
      <c r="D19">
        <v>1555374</v>
      </c>
      <c r="E19">
        <v>16127</v>
      </c>
      <c r="F19" t="s">
        <v>74</v>
      </c>
      <c r="G19" t="s">
        <v>127</v>
      </c>
      <c r="H19">
        <v>3</v>
      </c>
      <c r="I19">
        <v>2720</v>
      </c>
      <c r="K19">
        <v>640</v>
      </c>
      <c r="L19">
        <v>9900</v>
      </c>
      <c r="M19">
        <v>0</v>
      </c>
      <c r="N19">
        <v>4</v>
      </c>
      <c r="O19">
        <v>0</v>
      </c>
      <c r="P19">
        <v>0</v>
      </c>
      <c r="Q19">
        <v>0</v>
      </c>
      <c r="R19">
        <v>5684.55</v>
      </c>
      <c r="S19">
        <v>2016</v>
      </c>
      <c r="T19" t="e">
        <f>VLOOKUP(J19,[1]Revedit!$A$816:$C$1019,3,FALSE)</f>
        <v>#N/A</v>
      </c>
      <c r="U19" t="str">
        <f>VLOOKUP(LEFT(I19,2)*100,[1]Revedit!$A$1:$C$397,3)</f>
        <v>2700-OPERATION &amp; MAINT OF PL</v>
      </c>
      <c r="V19" t="str">
        <f>VLOOKUP(K19,[1]Revedit!$A$513:$C$814,3,FALSE)</f>
        <v>640-EQUIPMENT</v>
      </c>
    </row>
    <row r="20" spans="1:22" hidden="1" x14ac:dyDescent="0.25">
      <c r="A20" s="1">
        <v>42214</v>
      </c>
      <c r="C20">
        <v>75193</v>
      </c>
      <c r="G20" t="s">
        <v>26</v>
      </c>
      <c r="H20">
        <v>3</v>
      </c>
      <c r="J20">
        <v>1111</v>
      </c>
      <c r="L20">
        <v>9900</v>
      </c>
      <c r="M20">
        <v>0</v>
      </c>
      <c r="N20">
        <v>0</v>
      </c>
      <c r="Q20">
        <v>1698.96</v>
      </c>
      <c r="R20">
        <v>0</v>
      </c>
      <c r="S20">
        <v>2016</v>
      </c>
      <c r="T20" t="str">
        <f>VLOOKUP(J20,[1]Revedit!$A$816:$C$1019,3,FALSE)</f>
        <v>1111-GEN. PROP. TAX - REAL U</v>
      </c>
      <c r="U20" t="e">
        <f>VLOOKUP(LEFT(I20,2)*100,[1]Revedit!$A$1:$C$397,3)</f>
        <v>#VALUE!</v>
      </c>
      <c r="V20" t="e">
        <f>VLOOKUP(K20,[1]Revedit!$A$513:$C$814,3,FALSE)</f>
        <v>#N/A</v>
      </c>
    </row>
    <row r="21" spans="1:22" hidden="1" x14ac:dyDescent="0.25">
      <c r="A21" s="1">
        <v>42214</v>
      </c>
      <c r="B21">
        <v>916008</v>
      </c>
      <c r="D21">
        <v>54394</v>
      </c>
      <c r="E21">
        <v>900021</v>
      </c>
      <c r="F21" t="s">
        <v>28</v>
      </c>
      <c r="G21" t="s">
        <v>124</v>
      </c>
      <c r="H21">
        <v>3</v>
      </c>
      <c r="I21">
        <v>2510</v>
      </c>
      <c r="K21">
        <v>845</v>
      </c>
      <c r="L21">
        <v>9900</v>
      </c>
      <c r="M21">
        <v>0</v>
      </c>
      <c r="N21">
        <v>55</v>
      </c>
      <c r="O21">
        <v>0</v>
      </c>
      <c r="P21">
        <v>0</v>
      </c>
      <c r="Q21">
        <v>0</v>
      </c>
      <c r="R21">
        <v>45.21</v>
      </c>
      <c r="S21">
        <v>2016</v>
      </c>
      <c r="T21" t="e">
        <f>VLOOKUP(J21,[1]Revedit!$A$816:$C$1019,3,FALSE)</f>
        <v>#N/A</v>
      </c>
      <c r="U21" t="str">
        <f>VLOOKUP(LEFT(I21,2)*100,[1]Revedit!$A$1:$C$397,3)</f>
        <v>2500-FISCAL SERVICES</v>
      </c>
      <c r="V21" t="str">
        <f>VLOOKUP(K21,[1]Revedit!$A$513:$C$814,3,FALSE)</f>
        <v>845-PROPERTY TAX COLLECTION</v>
      </c>
    </row>
    <row r="22" spans="1:22" hidden="1" x14ac:dyDescent="0.25">
      <c r="A22" s="1">
        <v>42222</v>
      </c>
      <c r="C22">
        <v>75203</v>
      </c>
      <c r="G22" t="s">
        <v>27</v>
      </c>
      <c r="H22">
        <v>3</v>
      </c>
      <c r="J22">
        <v>1190</v>
      </c>
      <c r="L22">
        <v>9900</v>
      </c>
      <c r="M22">
        <v>0</v>
      </c>
      <c r="N22">
        <v>0</v>
      </c>
      <c r="Q22">
        <v>5.38</v>
      </c>
      <c r="R22">
        <v>0</v>
      </c>
      <c r="S22">
        <v>2016</v>
      </c>
      <c r="T22" t="str">
        <f>VLOOKUP(J22,[1]Revedit!$A$816:$C$1019,3,FALSE)</f>
        <v>1190-OTHER RECEIPTS (LOCAL T</v>
      </c>
      <c r="U22" t="e">
        <f>VLOOKUP(LEFT(I22,2)*100,[1]Revedit!$A$1:$C$397,3)</f>
        <v>#VALUE!</v>
      </c>
      <c r="V22" t="e">
        <f>VLOOKUP(K22,[1]Revedit!$A$513:$C$814,3,FALSE)</f>
        <v>#N/A</v>
      </c>
    </row>
    <row r="23" spans="1:22" hidden="1" x14ac:dyDescent="0.25">
      <c r="A23" s="1">
        <v>42222</v>
      </c>
      <c r="B23">
        <v>916012</v>
      </c>
      <c r="D23">
        <v>54395</v>
      </c>
      <c r="E23">
        <v>900021</v>
      </c>
      <c r="F23" t="s">
        <v>28</v>
      </c>
      <c r="G23" t="s">
        <v>124</v>
      </c>
      <c r="H23">
        <v>3</v>
      </c>
      <c r="I23">
        <v>2510</v>
      </c>
      <c r="K23">
        <v>845</v>
      </c>
      <c r="L23">
        <v>9900</v>
      </c>
      <c r="M23">
        <v>0</v>
      </c>
      <c r="N23">
        <v>55</v>
      </c>
      <c r="O23">
        <v>0</v>
      </c>
      <c r="P23">
        <v>0</v>
      </c>
      <c r="Q23">
        <v>0</v>
      </c>
      <c r="R23">
        <v>0.63</v>
      </c>
      <c r="S23">
        <v>2016</v>
      </c>
      <c r="T23" t="e">
        <f>VLOOKUP(J23,[1]Revedit!$A$816:$C$1019,3,FALSE)</f>
        <v>#N/A</v>
      </c>
      <c r="U23" t="str">
        <f>VLOOKUP(LEFT(I23,2)*100,[1]Revedit!$A$1:$C$397,3)</f>
        <v>2500-FISCAL SERVICES</v>
      </c>
      <c r="V23" t="str">
        <f>VLOOKUP(K23,[1]Revedit!$A$513:$C$814,3,FALSE)</f>
        <v>845-PROPERTY TAX COLLECTION</v>
      </c>
    </row>
    <row r="24" spans="1:22" hidden="1" x14ac:dyDescent="0.25">
      <c r="A24" s="1">
        <v>42223</v>
      </c>
      <c r="B24">
        <v>100627</v>
      </c>
      <c r="D24">
        <v>166647</v>
      </c>
      <c r="E24">
        <v>20747</v>
      </c>
      <c r="F24" t="s">
        <v>86</v>
      </c>
      <c r="G24" t="s">
        <v>128</v>
      </c>
      <c r="H24">
        <v>3</v>
      </c>
      <c r="I24">
        <v>2720</v>
      </c>
      <c r="K24">
        <v>423</v>
      </c>
      <c r="L24">
        <v>9900</v>
      </c>
      <c r="M24">
        <v>0</v>
      </c>
      <c r="N24">
        <v>1</v>
      </c>
      <c r="O24">
        <v>0</v>
      </c>
      <c r="P24">
        <v>0</v>
      </c>
      <c r="Q24">
        <v>0</v>
      </c>
      <c r="R24">
        <v>4500</v>
      </c>
      <c r="S24">
        <v>2016</v>
      </c>
      <c r="T24" t="e">
        <f>VLOOKUP(J24,[1]Revedit!$A$816:$C$1019,3,FALSE)</f>
        <v>#N/A</v>
      </c>
      <c r="U24" t="str">
        <f>VLOOKUP(LEFT(I24,2)*100,[1]Revedit!$A$1:$C$397,3)</f>
        <v>2700-OPERATION &amp; MAINT OF PL</v>
      </c>
      <c r="V24" t="str">
        <f>VLOOKUP(K24,[1]Revedit!$A$513:$C$814,3,FALSE)</f>
        <v>423-REPAIRS &amp; MAINTENANCE S</v>
      </c>
    </row>
    <row r="25" spans="1:22" hidden="1" x14ac:dyDescent="0.25">
      <c r="A25" s="1">
        <v>42223</v>
      </c>
      <c r="B25">
        <v>100627</v>
      </c>
      <c r="D25">
        <v>166647</v>
      </c>
      <c r="E25">
        <v>20747</v>
      </c>
      <c r="F25" t="s">
        <v>86</v>
      </c>
      <c r="G25" t="s">
        <v>129</v>
      </c>
      <c r="H25">
        <v>3</v>
      </c>
      <c r="I25">
        <v>2720</v>
      </c>
      <c r="K25">
        <v>423</v>
      </c>
      <c r="L25">
        <v>9900</v>
      </c>
      <c r="M25">
        <v>0</v>
      </c>
      <c r="N25">
        <v>2</v>
      </c>
      <c r="O25">
        <v>0</v>
      </c>
      <c r="P25">
        <v>0</v>
      </c>
      <c r="Q25">
        <v>0</v>
      </c>
      <c r="R25">
        <v>2800</v>
      </c>
      <c r="S25">
        <v>2016</v>
      </c>
      <c r="T25" t="e">
        <f>VLOOKUP(J25,[1]Revedit!$A$816:$C$1019,3,FALSE)</f>
        <v>#N/A</v>
      </c>
      <c r="U25" t="str">
        <f>VLOOKUP(LEFT(I25,2)*100,[1]Revedit!$A$1:$C$397,3)</f>
        <v>2700-OPERATION &amp; MAINT OF PL</v>
      </c>
      <c r="V25" t="str">
        <f>VLOOKUP(K25,[1]Revedit!$A$513:$C$814,3,FALSE)</f>
        <v>423-REPAIRS &amp; MAINTENANCE S</v>
      </c>
    </row>
    <row r="26" spans="1:22" hidden="1" x14ac:dyDescent="0.25">
      <c r="A26" s="1">
        <v>42223</v>
      </c>
      <c r="B26">
        <v>100627</v>
      </c>
      <c r="D26">
        <v>166647</v>
      </c>
      <c r="E26">
        <v>20747</v>
      </c>
      <c r="F26" t="s">
        <v>86</v>
      </c>
      <c r="G26" t="s">
        <v>130</v>
      </c>
      <c r="H26">
        <v>3</v>
      </c>
      <c r="I26">
        <v>2720</v>
      </c>
      <c r="K26">
        <v>423</v>
      </c>
      <c r="L26">
        <v>9900</v>
      </c>
      <c r="M26">
        <v>0</v>
      </c>
      <c r="N26">
        <v>4</v>
      </c>
      <c r="O26">
        <v>0</v>
      </c>
      <c r="P26">
        <v>0</v>
      </c>
      <c r="Q26">
        <v>0</v>
      </c>
      <c r="R26">
        <v>2800</v>
      </c>
      <c r="S26">
        <v>2016</v>
      </c>
      <c r="T26" t="e">
        <f>VLOOKUP(J26,[1]Revedit!$A$816:$C$1019,3,FALSE)</f>
        <v>#N/A</v>
      </c>
      <c r="U26" t="str">
        <f>VLOOKUP(LEFT(I26,2)*100,[1]Revedit!$A$1:$C$397,3)</f>
        <v>2700-OPERATION &amp; MAINT OF PL</v>
      </c>
      <c r="V26" t="str">
        <f>VLOOKUP(K26,[1]Revedit!$A$513:$C$814,3,FALSE)</f>
        <v>423-REPAIRS &amp; MAINTENANCE S</v>
      </c>
    </row>
    <row r="27" spans="1:22" hidden="1" x14ac:dyDescent="0.25">
      <c r="A27" s="1">
        <v>42223</v>
      </c>
      <c r="B27">
        <v>100627</v>
      </c>
      <c r="D27">
        <v>166647</v>
      </c>
      <c r="E27">
        <v>20747</v>
      </c>
      <c r="F27" t="s">
        <v>86</v>
      </c>
      <c r="G27" t="s">
        <v>131</v>
      </c>
      <c r="H27">
        <v>3</v>
      </c>
      <c r="I27">
        <v>2720</v>
      </c>
      <c r="K27">
        <v>423</v>
      </c>
      <c r="L27">
        <v>9900</v>
      </c>
      <c r="M27">
        <v>0</v>
      </c>
      <c r="N27">
        <v>3</v>
      </c>
      <c r="O27">
        <v>0</v>
      </c>
      <c r="P27">
        <v>0</v>
      </c>
      <c r="Q27">
        <v>0</v>
      </c>
      <c r="R27">
        <v>2800</v>
      </c>
      <c r="S27">
        <v>2016</v>
      </c>
      <c r="T27" t="e">
        <f>VLOOKUP(J27,[1]Revedit!$A$816:$C$1019,3,FALSE)</f>
        <v>#N/A</v>
      </c>
      <c r="U27" t="str">
        <f>VLOOKUP(LEFT(I27,2)*100,[1]Revedit!$A$1:$C$397,3)</f>
        <v>2700-OPERATION &amp; MAINT OF PL</v>
      </c>
      <c r="V27" t="str">
        <f>VLOOKUP(K27,[1]Revedit!$A$513:$C$814,3,FALSE)</f>
        <v>423-REPAIRS &amp; MAINTENANCE S</v>
      </c>
    </row>
    <row r="28" spans="1:22" hidden="1" x14ac:dyDescent="0.25">
      <c r="A28" s="1">
        <v>42223</v>
      </c>
      <c r="B28">
        <v>100627</v>
      </c>
      <c r="D28">
        <v>166647</v>
      </c>
      <c r="E28">
        <v>20747</v>
      </c>
      <c r="F28" t="s">
        <v>86</v>
      </c>
      <c r="G28" t="s">
        <v>132</v>
      </c>
      <c r="H28">
        <v>3</v>
      </c>
      <c r="I28">
        <v>2720</v>
      </c>
      <c r="K28">
        <v>423</v>
      </c>
      <c r="L28">
        <v>9900</v>
      </c>
      <c r="M28">
        <v>0</v>
      </c>
      <c r="N28">
        <v>8</v>
      </c>
      <c r="O28">
        <v>0</v>
      </c>
      <c r="P28">
        <v>0</v>
      </c>
      <c r="Q28">
        <v>0</v>
      </c>
      <c r="R28">
        <v>2800</v>
      </c>
      <c r="S28">
        <v>2016</v>
      </c>
      <c r="T28" t="e">
        <f>VLOOKUP(J28,[1]Revedit!$A$816:$C$1019,3,FALSE)</f>
        <v>#N/A</v>
      </c>
      <c r="U28" t="str">
        <f>VLOOKUP(LEFT(I28,2)*100,[1]Revedit!$A$1:$C$397,3)</f>
        <v>2700-OPERATION &amp; MAINT OF PL</v>
      </c>
      <c r="V28" t="str">
        <f>VLOOKUP(K28,[1]Revedit!$A$513:$C$814,3,FALSE)</f>
        <v>423-REPAIRS &amp; MAINTENANCE S</v>
      </c>
    </row>
    <row r="29" spans="1:22" hidden="1" x14ac:dyDescent="0.25">
      <c r="A29" s="1">
        <v>42223</v>
      </c>
      <c r="B29">
        <v>100627</v>
      </c>
      <c r="D29">
        <v>166647</v>
      </c>
      <c r="E29">
        <v>20747</v>
      </c>
      <c r="F29" t="s">
        <v>86</v>
      </c>
      <c r="G29" t="s">
        <v>133</v>
      </c>
      <c r="H29">
        <v>3</v>
      </c>
      <c r="I29">
        <v>2720</v>
      </c>
      <c r="K29">
        <v>423</v>
      </c>
      <c r="L29">
        <v>9900</v>
      </c>
      <c r="M29">
        <v>0</v>
      </c>
      <c r="N29">
        <v>2</v>
      </c>
      <c r="O29">
        <v>0</v>
      </c>
      <c r="P29">
        <v>0</v>
      </c>
      <c r="Q29">
        <v>0</v>
      </c>
      <c r="R29">
        <v>0</v>
      </c>
      <c r="S29">
        <v>2016</v>
      </c>
      <c r="T29" t="e">
        <f>VLOOKUP(J29,[1]Revedit!$A$816:$C$1019,3,FALSE)</f>
        <v>#N/A</v>
      </c>
      <c r="U29" t="str">
        <f>VLOOKUP(LEFT(I29,2)*100,[1]Revedit!$A$1:$C$397,3)</f>
        <v>2700-OPERATION &amp; MAINT OF PL</v>
      </c>
      <c r="V29" t="str">
        <f>VLOOKUP(K29,[1]Revedit!$A$513:$C$814,3,FALSE)</f>
        <v>423-REPAIRS &amp; MAINTENANCE S</v>
      </c>
    </row>
    <row r="30" spans="1:22" hidden="1" x14ac:dyDescent="0.25">
      <c r="A30" s="1">
        <v>42226</v>
      </c>
      <c r="C30">
        <v>75205</v>
      </c>
      <c r="G30" t="s">
        <v>26</v>
      </c>
      <c r="H30">
        <v>3</v>
      </c>
      <c r="J30">
        <v>1111</v>
      </c>
      <c r="L30">
        <v>9900</v>
      </c>
      <c r="M30">
        <v>0</v>
      </c>
      <c r="N30">
        <v>0</v>
      </c>
      <c r="Q30">
        <v>82283.149999999994</v>
      </c>
      <c r="R30">
        <v>0</v>
      </c>
      <c r="S30">
        <v>2016</v>
      </c>
      <c r="T30" t="str">
        <f>VLOOKUP(J30,[1]Revedit!$A$816:$C$1019,3,FALSE)</f>
        <v>1111-GEN. PROP. TAX - REAL U</v>
      </c>
      <c r="U30" t="e">
        <f>VLOOKUP(LEFT(I30,2)*100,[1]Revedit!$A$1:$C$397,3)</f>
        <v>#VALUE!</v>
      </c>
      <c r="V30" t="e">
        <f>VLOOKUP(K30,[1]Revedit!$A$513:$C$814,3,FALSE)</f>
        <v>#N/A</v>
      </c>
    </row>
    <row r="31" spans="1:22" hidden="1" x14ac:dyDescent="0.25">
      <c r="A31" s="1">
        <v>42226</v>
      </c>
      <c r="C31">
        <v>75205</v>
      </c>
      <c r="G31" t="s">
        <v>34</v>
      </c>
      <c r="H31">
        <v>3</v>
      </c>
      <c r="J31">
        <v>1122</v>
      </c>
      <c r="L31">
        <v>9900</v>
      </c>
      <c r="M31">
        <v>0</v>
      </c>
      <c r="N31">
        <v>0</v>
      </c>
      <c r="Q31">
        <v>5712.14</v>
      </c>
      <c r="R31">
        <v>0</v>
      </c>
      <c r="S31">
        <v>2016</v>
      </c>
      <c r="T31" t="str">
        <f>VLOOKUP(J31,[1]Revedit!$A$816:$C$1019,3,FALSE)</f>
        <v>1122-PUBLIC UTILITY PERSONAL</v>
      </c>
      <c r="U31" t="e">
        <f>VLOOKUP(LEFT(I31,2)*100,[1]Revedit!$A$1:$C$397,3)</f>
        <v>#VALUE!</v>
      </c>
      <c r="V31" t="e">
        <f>VLOOKUP(K31,[1]Revedit!$A$513:$C$814,3,FALSE)</f>
        <v>#N/A</v>
      </c>
    </row>
    <row r="32" spans="1:22" hidden="1" x14ac:dyDescent="0.25">
      <c r="A32" s="1">
        <v>42226</v>
      </c>
      <c r="B32">
        <v>916017</v>
      </c>
      <c r="D32">
        <v>54396</v>
      </c>
      <c r="E32">
        <v>900021</v>
      </c>
      <c r="F32" t="s">
        <v>28</v>
      </c>
      <c r="G32" t="s">
        <v>124</v>
      </c>
      <c r="H32">
        <v>3</v>
      </c>
      <c r="I32">
        <v>2510</v>
      </c>
      <c r="K32">
        <v>845</v>
      </c>
      <c r="L32">
        <v>9900</v>
      </c>
      <c r="M32">
        <v>0</v>
      </c>
      <c r="N32">
        <v>55</v>
      </c>
      <c r="O32">
        <v>0</v>
      </c>
      <c r="P32">
        <v>0</v>
      </c>
      <c r="Q32">
        <v>0</v>
      </c>
      <c r="R32">
        <v>3065.85</v>
      </c>
      <c r="S32">
        <v>2016</v>
      </c>
      <c r="T32" t="e">
        <f>VLOOKUP(J32,[1]Revedit!$A$816:$C$1019,3,FALSE)</f>
        <v>#N/A</v>
      </c>
      <c r="U32" t="str">
        <f>VLOOKUP(LEFT(I32,2)*100,[1]Revedit!$A$1:$C$397,3)</f>
        <v>2500-FISCAL SERVICES</v>
      </c>
      <c r="V32" t="str">
        <f>VLOOKUP(K32,[1]Revedit!$A$513:$C$814,3,FALSE)</f>
        <v>845-PROPERTY TAX COLLECTION</v>
      </c>
    </row>
    <row r="33" spans="1:22" hidden="1" x14ac:dyDescent="0.25">
      <c r="A33" s="1">
        <v>42226</v>
      </c>
      <c r="B33">
        <v>916017</v>
      </c>
      <c r="D33">
        <v>54396</v>
      </c>
      <c r="E33">
        <v>900021</v>
      </c>
      <c r="F33" t="s">
        <v>28</v>
      </c>
      <c r="G33" t="s">
        <v>67</v>
      </c>
      <c r="H33">
        <v>3</v>
      </c>
      <c r="I33">
        <v>2490</v>
      </c>
      <c r="K33">
        <v>847</v>
      </c>
      <c r="L33">
        <v>9900</v>
      </c>
      <c r="M33">
        <v>0</v>
      </c>
      <c r="N33">
        <v>55</v>
      </c>
      <c r="O33">
        <v>0</v>
      </c>
      <c r="P33">
        <v>0</v>
      </c>
      <c r="Q33">
        <v>0</v>
      </c>
      <c r="R33">
        <v>8.9600000000000009</v>
      </c>
      <c r="S33">
        <v>2016</v>
      </c>
      <c r="T33" t="e">
        <f>VLOOKUP(J33,[1]Revedit!$A$816:$C$1019,3,FALSE)</f>
        <v>#N/A</v>
      </c>
      <c r="U33" t="str">
        <f>VLOOKUP(LEFT(I33,2)*100,[1]Revedit!$A$1:$C$397,3)</f>
        <v>2400-SUPPORT SERV- ADMINISTR</v>
      </c>
      <c r="V33" t="str">
        <f>VLOOKUP(K33,[1]Revedit!$A$513:$C$814,3,FALSE)</f>
        <v>847-DELINQUENT LAND TAXES</v>
      </c>
    </row>
    <row r="34" spans="1:22" hidden="1" x14ac:dyDescent="0.25">
      <c r="A34" s="1">
        <v>42230</v>
      </c>
      <c r="B34">
        <v>100679</v>
      </c>
      <c r="D34">
        <v>160614</v>
      </c>
      <c r="E34">
        <v>52</v>
      </c>
      <c r="F34" t="s">
        <v>134</v>
      </c>
      <c r="G34" t="s">
        <v>135</v>
      </c>
      <c r="H34">
        <v>3</v>
      </c>
      <c r="I34">
        <v>3120</v>
      </c>
      <c r="K34">
        <v>640</v>
      </c>
      <c r="L34">
        <v>9900</v>
      </c>
      <c r="M34">
        <v>0</v>
      </c>
      <c r="N34">
        <v>1</v>
      </c>
      <c r="O34">
        <v>0</v>
      </c>
      <c r="P34">
        <v>0</v>
      </c>
      <c r="Q34">
        <v>0</v>
      </c>
      <c r="R34">
        <v>5600</v>
      </c>
      <c r="S34">
        <v>2016</v>
      </c>
      <c r="T34" t="e">
        <f>VLOOKUP(J34,[1]Revedit!$A$816:$C$1019,3,FALSE)</f>
        <v>#N/A</v>
      </c>
      <c r="U34" t="str">
        <f>VLOOKUP(LEFT(I34,2)*100,[1]Revedit!$A$1:$C$397,3)</f>
        <v>3100-FOOD SERVICES OPERATION</v>
      </c>
      <c r="V34" t="str">
        <f>VLOOKUP(K34,[1]Revedit!$A$513:$C$814,3,FALSE)</f>
        <v>640-EQUIPMENT</v>
      </c>
    </row>
    <row r="35" spans="1:22" hidden="1" x14ac:dyDescent="0.25">
      <c r="A35" s="1">
        <v>42237</v>
      </c>
      <c r="B35">
        <v>100757</v>
      </c>
      <c r="D35">
        <v>166649</v>
      </c>
      <c r="E35">
        <v>7307</v>
      </c>
      <c r="F35" t="s">
        <v>40</v>
      </c>
      <c r="G35" t="s">
        <v>136</v>
      </c>
      <c r="H35">
        <v>3</v>
      </c>
      <c r="I35">
        <v>1110</v>
      </c>
      <c r="K35">
        <v>640</v>
      </c>
      <c r="L35">
        <v>9900</v>
      </c>
      <c r="M35">
        <v>0</v>
      </c>
      <c r="N35">
        <v>3</v>
      </c>
      <c r="O35">
        <v>0</v>
      </c>
      <c r="P35">
        <v>0</v>
      </c>
      <c r="Q35">
        <v>0</v>
      </c>
      <c r="R35">
        <v>0</v>
      </c>
      <c r="S35">
        <v>2016</v>
      </c>
      <c r="T35" t="e">
        <f>VLOOKUP(J35,[1]Revedit!$A$816:$C$1019,3,FALSE)</f>
        <v>#N/A</v>
      </c>
      <c r="U35" t="str">
        <f>VLOOKUP(LEFT(I35,2)*100,[1]Revedit!$A$1:$C$397,3)</f>
        <v>1100-REGULAR INSTRUCTION</v>
      </c>
      <c r="V35" t="str">
        <f>VLOOKUP(K35,[1]Revedit!$A$513:$C$814,3,FALSE)</f>
        <v>640-EQUIPMENT</v>
      </c>
    </row>
    <row r="36" spans="1:22" hidden="1" x14ac:dyDescent="0.25">
      <c r="A36" s="1">
        <v>42237</v>
      </c>
      <c r="B36">
        <v>100757</v>
      </c>
      <c r="D36">
        <v>166649</v>
      </c>
      <c r="E36">
        <v>7307</v>
      </c>
      <c r="F36" t="s">
        <v>40</v>
      </c>
      <c r="G36" t="s">
        <v>137</v>
      </c>
      <c r="H36">
        <v>3</v>
      </c>
      <c r="I36">
        <v>1110</v>
      </c>
      <c r="K36">
        <v>640</v>
      </c>
      <c r="L36">
        <v>9900</v>
      </c>
      <c r="M36">
        <v>0</v>
      </c>
      <c r="N36">
        <v>3</v>
      </c>
      <c r="O36">
        <v>0</v>
      </c>
      <c r="P36">
        <v>0</v>
      </c>
      <c r="Q36">
        <v>0</v>
      </c>
      <c r="R36">
        <v>366.3</v>
      </c>
      <c r="S36">
        <v>2016</v>
      </c>
      <c r="T36" t="e">
        <f>VLOOKUP(J36,[1]Revedit!$A$816:$C$1019,3,FALSE)</f>
        <v>#N/A</v>
      </c>
      <c r="U36" t="str">
        <f>VLOOKUP(LEFT(I36,2)*100,[1]Revedit!$A$1:$C$397,3)</f>
        <v>1100-REGULAR INSTRUCTION</v>
      </c>
      <c r="V36" t="str">
        <f>VLOOKUP(K36,[1]Revedit!$A$513:$C$814,3,FALSE)</f>
        <v>640-EQUIPMENT</v>
      </c>
    </row>
    <row r="37" spans="1:22" hidden="1" x14ac:dyDescent="0.25">
      <c r="A37" s="1">
        <v>42237</v>
      </c>
      <c r="B37">
        <v>100757</v>
      </c>
      <c r="D37">
        <v>166649</v>
      </c>
      <c r="E37">
        <v>7307</v>
      </c>
      <c r="F37" t="s">
        <v>40</v>
      </c>
      <c r="G37" t="s">
        <v>138</v>
      </c>
      <c r="H37">
        <v>3</v>
      </c>
      <c r="I37">
        <v>1110</v>
      </c>
      <c r="K37">
        <v>640</v>
      </c>
      <c r="L37">
        <v>9900</v>
      </c>
      <c r="M37">
        <v>0</v>
      </c>
      <c r="N37">
        <v>4</v>
      </c>
      <c r="O37">
        <v>0</v>
      </c>
      <c r="P37">
        <v>0</v>
      </c>
      <c r="Q37">
        <v>0</v>
      </c>
      <c r="R37">
        <v>366.3</v>
      </c>
      <c r="S37">
        <v>2016</v>
      </c>
      <c r="T37" t="e">
        <f>VLOOKUP(J37,[1]Revedit!$A$816:$C$1019,3,FALSE)</f>
        <v>#N/A</v>
      </c>
      <c r="U37" t="str">
        <f>VLOOKUP(LEFT(I37,2)*100,[1]Revedit!$A$1:$C$397,3)</f>
        <v>1100-REGULAR INSTRUCTION</v>
      </c>
      <c r="V37" t="str">
        <f>VLOOKUP(K37,[1]Revedit!$A$513:$C$814,3,FALSE)</f>
        <v>640-EQUIPMENT</v>
      </c>
    </row>
    <row r="38" spans="1:22" hidden="1" x14ac:dyDescent="0.25">
      <c r="A38" s="1">
        <v>42237</v>
      </c>
      <c r="B38">
        <v>100757</v>
      </c>
      <c r="D38">
        <v>166649</v>
      </c>
      <c r="E38">
        <v>7307</v>
      </c>
      <c r="F38" t="s">
        <v>40</v>
      </c>
      <c r="G38" t="s">
        <v>139</v>
      </c>
      <c r="H38">
        <v>3</v>
      </c>
      <c r="I38">
        <v>1120</v>
      </c>
      <c r="K38">
        <v>640</v>
      </c>
      <c r="L38">
        <v>9900</v>
      </c>
      <c r="M38">
        <v>0</v>
      </c>
      <c r="N38">
        <v>10</v>
      </c>
      <c r="O38">
        <v>0</v>
      </c>
      <c r="P38">
        <v>0</v>
      </c>
      <c r="Q38">
        <v>0</v>
      </c>
      <c r="R38">
        <v>366.3</v>
      </c>
      <c r="S38">
        <v>2016</v>
      </c>
      <c r="T38" t="e">
        <f>VLOOKUP(J38,[1]Revedit!$A$816:$C$1019,3,FALSE)</f>
        <v>#N/A</v>
      </c>
      <c r="U38" t="str">
        <f>VLOOKUP(LEFT(I38,2)*100,[1]Revedit!$A$1:$C$397,3)</f>
        <v>1100-REGULAR INSTRUCTION</v>
      </c>
      <c r="V38" t="str">
        <f>VLOOKUP(K38,[1]Revedit!$A$513:$C$814,3,FALSE)</f>
        <v>640-EQUIPMENT</v>
      </c>
    </row>
    <row r="39" spans="1:22" hidden="1" x14ac:dyDescent="0.25">
      <c r="A39" s="1">
        <v>42237</v>
      </c>
      <c r="B39">
        <v>100757</v>
      </c>
      <c r="D39">
        <v>166649</v>
      </c>
      <c r="E39">
        <v>7307</v>
      </c>
      <c r="F39" t="s">
        <v>40</v>
      </c>
      <c r="G39" t="s">
        <v>140</v>
      </c>
      <c r="H39">
        <v>3</v>
      </c>
      <c r="I39">
        <v>1120</v>
      </c>
      <c r="K39">
        <v>640</v>
      </c>
      <c r="L39">
        <v>9900</v>
      </c>
      <c r="M39">
        <v>0</v>
      </c>
      <c r="N39">
        <v>11</v>
      </c>
      <c r="O39">
        <v>0</v>
      </c>
      <c r="P39">
        <v>0</v>
      </c>
      <c r="Q39">
        <v>0</v>
      </c>
      <c r="R39">
        <v>366.3</v>
      </c>
      <c r="S39">
        <v>2016</v>
      </c>
      <c r="T39" t="e">
        <f>VLOOKUP(J39,[1]Revedit!$A$816:$C$1019,3,FALSE)</f>
        <v>#N/A</v>
      </c>
      <c r="U39" t="str">
        <f>VLOOKUP(LEFT(I39,2)*100,[1]Revedit!$A$1:$C$397,3)</f>
        <v>1100-REGULAR INSTRUCTION</v>
      </c>
      <c r="V39" t="str">
        <f>VLOOKUP(K39,[1]Revedit!$A$513:$C$814,3,FALSE)</f>
        <v>640-EQUIPMENT</v>
      </c>
    </row>
    <row r="40" spans="1:22" hidden="1" x14ac:dyDescent="0.25">
      <c r="A40" s="1">
        <v>42237</v>
      </c>
      <c r="B40">
        <v>100766</v>
      </c>
      <c r="D40">
        <v>166646</v>
      </c>
      <c r="E40">
        <v>16216</v>
      </c>
      <c r="F40" t="s">
        <v>43</v>
      </c>
      <c r="G40" t="s">
        <v>141</v>
      </c>
      <c r="H40">
        <v>3</v>
      </c>
      <c r="I40">
        <v>2720</v>
      </c>
      <c r="K40">
        <v>423</v>
      </c>
      <c r="L40">
        <v>9900</v>
      </c>
      <c r="M40">
        <v>0</v>
      </c>
      <c r="N40">
        <v>1</v>
      </c>
      <c r="O40">
        <v>0</v>
      </c>
      <c r="P40">
        <v>0</v>
      </c>
      <c r="Q40">
        <v>0</v>
      </c>
      <c r="R40">
        <v>6400</v>
      </c>
      <c r="S40">
        <v>2016</v>
      </c>
      <c r="T40" t="e">
        <f>VLOOKUP(J40,[1]Revedit!$A$816:$C$1019,3,FALSE)</f>
        <v>#N/A</v>
      </c>
      <c r="U40" t="str">
        <f>VLOOKUP(LEFT(I40,2)*100,[1]Revedit!$A$1:$C$397,3)</f>
        <v>2700-OPERATION &amp; MAINT OF PL</v>
      </c>
      <c r="V40" t="str">
        <f>VLOOKUP(K40,[1]Revedit!$A$513:$C$814,3,FALSE)</f>
        <v>423-REPAIRS &amp; MAINTENANCE S</v>
      </c>
    </row>
    <row r="41" spans="1:22" hidden="1" x14ac:dyDescent="0.25">
      <c r="A41" s="1">
        <v>42237</v>
      </c>
      <c r="B41">
        <v>100769</v>
      </c>
      <c r="D41">
        <v>156658</v>
      </c>
      <c r="E41">
        <v>11126</v>
      </c>
      <c r="F41" t="s">
        <v>87</v>
      </c>
      <c r="G41" t="s">
        <v>142</v>
      </c>
      <c r="H41">
        <v>3</v>
      </c>
      <c r="I41">
        <v>2720</v>
      </c>
      <c r="K41">
        <v>423</v>
      </c>
      <c r="L41">
        <v>9900</v>
      </c>
      <c r="M41">
        <v>0</v>
      </c>
      <c r="N41">
        <v>3</v>
      </c>
      <c r="O41">
        <v>0</v>
      </c>
      <c r="P41">
        <v>0</v>
      </c>
      <c r="Q41">
        <v>0</v>
      </c>
      <c r="R41">
        <v>259.8</v>
      </c>
      <c r="S41">
        <v>2016</v>
      </c>
      <c r="T41" t="e">
        <f>VLOOKUP(J41,[1]Revedit!$A$816:$C$1019,3,FALSE)</f>
        <v>#N/A</v>
      </c>
      <c r="U41" t="str">
        <f>VLOOKUP(LEFT(I41,2)*100,[1]Revedit!$A$1:$C$397,3)</f>
        <v>2700-OPERATION &amp; MAINT OF PL</v>
      </c>
      <c r="V41" t="str">
        <f>VLOOKUP(K41,[1]Revedit!$A$513:$C$814,3,FALSE)</f>
        <v>423-REPAIRS &amp; MAINTENANCE S</v>
      </c>
    </row>
    <row r="42" spans="1:22" hidden="1" x14ac:dyDescent="0.25">
      <c r="A42" s="1">
        <v>42237</v>
      </c>
      <c r="B42">
        <v>100769</v>
      </c>
      <c r="D42">
        <v>156658</v>
      </c>
      <c r="E42">
        <v>11126</v>
      </c>
      <c r="F42" t="s">
        <v>87</v>
      </c>
      <c r="G42" t="s">
        <v>143</v>
      </c>
      <c r="H42">
        <v>3</v>
      </c>
      <c r="I42">
        <v>2720</v>
      </c>
      <c r="K42">
        <v>423</v>
      </c>
      <c r="L42">
        <v>9900</v>
      </c>
      <c r="M42">
        <v>0</v>
      </c>
      <c r="N42">
        <v>10</v>
      </c>
      <c r="O42">
        <v>0</v>
      </c>
      <c r="P42">
        <v>0</v>
      </c>
      <c r="Q42">
        <v>0</v>
      </c>
      <c r="R42">
        <v>259.8</v>
      </c>
      <c r="S42">
        <v>2016</v>
      </c>
      <c r="T42" t="e">
        <f>VLOOKUP(J42,[1]Revedit!$A$816:$C$1019,3,FALSE)</f>
        <v>#N/A</v>
      </c>
      <c r="U42" t="str">
        <f>VLOOKUP(LEFT(I42,2)*100,[1]Revedit!$A$1:$C$397,3)</f>
        <v>2700-OPERATION &amp; MAINT OF PL</v>
      </c>
      <c r="V42" t="str">
        <f>VLOOKUP(K42,[1]Revedit!$A$513:$C$814,3,FALSE)</f>
        <v>423-REPAIRS &amp; MAINTENANCE S</v>
      </c>
    </row>
    <row r="43" spans="1:22" hidden="1" x14ac:dyDescent="0.25">
      <c r="A43" s="1">
        <v>42237</v>
      </c>
      <c r="B43">
        <v>100769</v>
      </c>
      <c r="D43">
        <v>156658</v>
      </c>
      <c r="E43">
        <v>11126</v>
      </c>
      <c r="F43" t="s">
        <v>87</v>
      </c>
      <c r="G43" t="s">
        <v>144</v>
      </c>
      <c r="H43">
        <v>3</v>
      </c>
      <c r="I43">
        <v>2720</v>
      </c>
      <c r="K43">
        <v>423</v>
      </c>
      <c r="L43">
        <v>9900</v>
      </c>
      <c r="M43">
        <v>0</v>
      </c>
      <c r="N43">
        <v>3</v>
      </c>
      <c r="O43">
        <v>0</v>
      </c>
      <c r="P43">
        <v>0</v>
      </c>
      <c r="Q43">
        <v>0</v>
      </c>
      <c r="R43">
        <v>300.85000000000002</v>
      </c>
      <c r="S43">
        <v>2016</v>
      </c>
      <c r="T43" t="e">
        <f>VLOOKUP(J43,[1]Revedit!$A$816:$C$1019,3,FALSE)</f>
        <v>#N/A</v>
      </c>
      <c r="U43" t="str">
        <f>VLOOKUP(LEFT(I43,2)*100,[1]Revedit!$A$1:$C$397,3)</f>
        <v>2700-OPERATION &amp; MAINT OF PL</v>
      </c>
      <c r="V43" t="str">
        <f>VLOOKUP(K43,[1]Revedit!$A$513:$C$814,3,FALSE)</f>
        <v>423-REPAIRS &amp; MAINTENANCE S</v>
      </c>
    </row>
    <row r="44" spans="1:22" hidden="1" x14ac:dyDescent="0.25">
      <c r="A44" s="1">
        <v>42237</v>
      </c>
      <c r="B44">
        <v>100769</v>
      </c>
      <c r="D44">
        <v>156658</v>
      </c>
      <c r="E44">
        <v>11126</v>
      </c>
      <c r="F44" t="s">
        <v>87</v>
      </c>
      <c r="G44" t="e">
        <f>-LABOR to INSTALL ABOVE SAID</f>
        <v>#NAME?</v>
      </c>
      <c r="H44">
        <v>3</v>
      </c>
      <c r="I44">
        <v>2720</v>
      </c>
      <c r="K44">
        <v>423</v>
      </c>
      <c r="L44">
        <v>9900</v>
      </c>
      <c r="M44">
        <v>0</v>
      </c>
      <c r="N44">
        <v>10</v>
      </c>
      <c r="O44">
        <v>0</v>
      </c>
      <c r="P44">
        <v>0</v>
      </c>
      <c r="Q44">
        <v>0</v>
      </c>
      <c r="R44">
        <v>300.83999999999997</v>
      </c>
      <c r="S44">
        <v>2016</v>
      </c>
      <c r="T44" t="e">
        <f>VLOOKUP(J44,[1]Revedit!$A$816:$C$1019,3,FALSE)</f>
        <v>#N/A</v>
      </c>
      <c r="U44" t="str">
        <f>VLOOKUP(LEFT(I44,2)*100,[1]Revedit!$A$1:$C$397,3)</f>
        <v>2700-OPERATION &amp; MAINT OF PL</v>
      </c>
      <c r="V44" t="str">
        <f>VLOOKUP(K44,[1]Revedit!$A$513:$C$814,3,FALSE)</f>
        <v>423-REPAIRS &amp; MAINTENANCE S</v>
      </c>
    </row>
    <row r="45" spans="1:22" hidden="1" x14ac:dyDescent="0.25">
      <c r="A45" s="1">
        <v>42237</v>
      </c>
      <c r="B45">
        <v>100771</v>
      </c>
      <c r="D45">
        <v>166645</v>
      </c>
      <c r="E45">
        <v>16216</v>
      </c>
      <c r="F45" t="s">
        <v>43</v>
      </c>
      <c r="G45" t="s">
        <v>145</v>
      </c>
      <c r="H45">
        <v>3</v>
      </c>
      <c r="I45">
        <v>2720</v>
      </c>
      <c r="K45">
        <v>423</v>
      </c>
      <c r="L45">
        <v>9900</v>
      </c>
      <c r="M45">
        <v>0</v>
      </c>
      <c r="N45">
        <v>8</v>
      </c>
      <c r="O45">
        <v>0</v>
      </c>
      <c r="P45">
        <v>0</v>
      </c>
      <c r="Q45">
        <v>0</v>
      </c>
      <c r="R45">
        <v>2875</v>
      </c>
      <c r="S45">
        <v>2016</v>
      </c>
      <c r="T45" t="e">
        <f>VLOOKUP(J45,[1]Revedit!$A$816:$C$1019,3,FALSE)</f>
        <v>#N/A</v>
      </c>
      <c r="U45" t="str">
        <f>VLOOKUP(LEFT(I45,2)*100,[1]Revedit!$A$1:$C$397,3)</f>
        <v>2700-OPERATION &amp; MAINT OF PL</v>
      </c>
      <c r="V45" t="str">
        <f>VLOOKUP(K45,[1]Revedit!$A$513:$C$814,3,FALSE)</f>
        <v>423-REPAIRS &amp; MAINTENANCE S</v>
      </c>
    </row>
    <row r="46" spans="1:22" hidden="1" x14ac:dyDescent="0.25">
      <c r="A46" s="1">
        <v>42240</v>
      </c>
      <c r="C46">
        <v>75293</v>
      </c>
      <c r="G46" t="s">
        <v>68</v>
      </c>
      <c r="H46">
        <v>3</v>
      </c>
      <c r="J46">
        <v>1190</v>
      </c>
      <c r="L46">
        <v>9900</v>
      </c>
      <c r="M46">
        <v>0</v>
      </c>
      <c r="N46">
        <v>0</v>
      </c>
      <c r="Q46">
        <v>248.39</v>
      </c>
      <c r="R46">
        <v>0</v>
      </c>
      <c r="S46">
        <v>2016</v>
      </c>
      <c r="T46" t="str">
        <f>VLOOKUP(J46,[1]Revedit!$A$816:$C$1019,3,FALSE)</f>
        <v>1190-OTHER RECEIPTS (LOCAL T</v>
      </c>
      <c r="U46" t="e">
        <f>VLOOKUP(LEFT(I46,2)*100,[1]Revedit!$A$1:$C$397,3)</f>
        <v>#VALUE!</v>
      </c>
      <c r="V46" t="e">
        <f>VLOOKUP(K46,[1]Revedit!$A$513:$C$814,3,FALSE)</f>
        <v>#N/A</v>
      </c>
    </row>
    <row r="47" spans="1:22" hidden="1" x14ac:dyDescent="0.25">
      <c r="A47" s="1">
        <v>42240</v>
      </c>
      <c r="B47">
        <v>916020</v>
      </c>
      <c r="D47">
        <v>54397</v>
      </c>
      <c r="E47">
        <v>900021</v>
      </c>
      <c r="F47" t="s">
        <v>28</v>
      </c>
      <c r="G47" t="s">
        <v>124</v>
      </c>
      <c r="H47">
        <v>3</v>
      </c>
      <c r="I47">
        <v>2510</v>
      </c>
      <c r="K47">
        <v>845</v>
      </c>
      <c r="L47">
        <v>9900</v>
      </c>
      <c r="M47">
        <v>0</v>
      </c>
      <c r="N47">
        <v>55</v>
      </c>
      <c r="O47">
        <v>0</v>
      </c>
      <c r="P47">
        <v>0</v>
      </c>
      <c r="Q47">
        <v>0</v>
      </c>
      <c r="R47">
        <v>39.83</v>
      </c>
      <c r="S47">
        <v>2016</v>
      </c>
      <c r="T47" t="e">
        <f>VLOOKUP(J47,[1]Revedit!$A$816:$C$1019,3,FALSE)</f>
        <v>#N/A</v>
      </c>
      <c r="U47" t="str">
        <f>VLOOKUP(LEFT(I47,2)*100,[1]Revedit!$A$1:$C$397,3)</f>
        <v>2500-FISCAL SERVICES</v>
      </c>
      <c r="V47" t="str">
        <f>VLOOKUP(K47,[1]Revedit!$A$513:$C$814,3,FALSE)</f>
        <v>845-PROPERTY TAX COLLECTION</v>
      </c>
    </row>
    <row r="48" spans="1:22" hidden="1" x14ac:dyDescent="0.25">
      <c r="A48" s="1">
        <v>42249</v>
      </c>
      <c r="B48">
        <v>100830</v>
      </c>
      <c r="D48">
        <v>1555533</v>
      </c>
      <c r="E48">
        <v>7210</v>
      </c>
      <c r="F48" t="s">
        <v>35</v>
      </c>
      <c r="G48" t="s">
        <v>146</v>
      </c>
      <c r="H48">
        <v>3</v>
      </c>
      <c r="I48">
        <v>1110</v>
      </c>
      <c r="K48">
        <v>521</v>
      </c>
      <c r="L48">
        <v>9900</v>
      </c>
      <c r="M48">
        <v>110000</v>
      </c>
      <c r="N48">
        <v>3</v>
      </c>
      <c r="O48">
        <v>0</v>
      </c>
      <c r="P48">
        <v>0</v>
      </c>
      <c r="Q48">
        <v>0</v>
      </c>
      <c r="R48">
        <v>7009.87</v>
      </c>
      <c r="S48">
        <v>2016</v>
      </c>
      <c r="T48" t="e">
        <f>VLOOKUP(J48,[1]Revedit!$A$816:$C$1019,3,FALSE)</f>
        <v>#N/A</v>
      </c>
      <c r="U48" t="str">
        <f>VLOOKUP(LEFT(I48,2)*100,[1]Revedit!$A$1:$C$397,3)</f>
        <v>1100-REGULAR INSTRUCTION</v>
      </c>
      <c r="V48" t="str">
        <f>VLOOKUP(K48,[1]Revedit!$A$513:$C$814,3,FALSE)</f>
        <v>521-NEW TEXTBOOKS</v>
      </c>
    </row>
    <row r="49" spans="1:22" hidden="1" x14ac:dyDescent="0.25">
      <c r="A49" s="1">
        <v>42249</v>
      </c>
      <c r="B49">
        <v>100830</v>
      </c>
      <c r="D49">
        <v>1555533</v>
      </c>
      <c r="E49">
        <v>7210</v>
      </c>
      <c r="F49" t="s">
        <v>35</v>
      </c>
      <c r="G49" t="e">
        <f>-MY MATH NATIONAL STUDENT</f>
        <v>#NAME?</v>
      </c>
      <c r="H49">
        <v>3</v>
      </c>
      <c r="I49">
        <v>1110</v>
      </c>
      <c r="K49">
        <v>521</v>
      </c>
      <c r="L49">
        <v>9900</v>
      </c>
      <c r="M49">
        <v>110000</v>
      </c>
      <c r="N49">
        <v>4</v>
      </c>
      <c r="O49">
        <v>0</v>
      </c>
      <c r="P49">
        <v>0</v>
      </c>
      <c r="Q49">
        <v>0</v>
      </c>
      <c r="R49">
        <v>7009.87</v>
      </c>
      <c r="S49">
        <v>2016</v>
      </c>
      <c r="T49" t="e">
        <f>VLOOKUP(J49,[1]Revedit!$A$816:$C$1019,3,FALSE)</f>
        <v>#N/A</v>
      </c>
      <c r="U49" t="str">
        <f>VLOOKUP(LEFT(I49,2)*100,[1]Revedit!$A$1:$C$397,3)</f>
        <v>1100-REGULAR INSTRUCTION</v>
      </c>
      <c r="V49" t="str">
        <f>VLOOKUP(K49,[1]Revedit!$A$513:$C$814,3,FALSE)</f>
        <v>521-NEW TEXTBOOKS</v>
      </c>
    </row>
    <row r="50" spans="1:22" hidden="1" x14ac:dyDescent="0.25">
      <c r="A50" s="1">
        <v>42249</v>
      </c>
      <c r="B50">
        <v>100830</v>
      </c>
      <c r="D50">
        <v>1555533</v>
      </c>
      <c r="E50">
        <v>7210</v>
      </c>
      <c r="F50" t="s">
        <v>35</v>
      </c>
      <c r="G50" t="e">
        <f>-MY MATH NATIONAL STUDENT</f>
        <v>#NAME?</v>
      </c>
      <c r="H50">
        <v>3</v>
      </c>
      <c r="I50">
        <v>1110</v>
      </c>
      <c r="K50">
        <v>521</v>
      </c>
      <c r="L50">
        <v>9900</v>
      </c>
      <c r="M50">
        <v>110000</v>
      </c>
      <c r="N50">
        <v>8</v>
      </c>
      <c r="O50">
        <v>0</v>
      </c>
      <c r="P50">
        <v>0</v>
      </c>
      <c r="Q50">
        <v>0</v>
      </c>
      <c r="R50">
        <v>7009.87</v>
      </c>
      <c r="S50">
        <v>2016</v>
      </c>
      <c r="T50" t="e">
        <f>VLOOKUP(J50,[1]Revedit!$A$816:$C$1019,3,FALSE)</f>
        <v>#N/A</v>
      </c>
      <c r="U50" t="str">
        <f>VLOOKUP(LEFT(I50,2)*100,[1]Revedit!$A$1:$C$397,3)</f>
        <v>1100-REGULAR INSTRUCTION</v>
      </c>
      <c r="V50" t="str">
        <f>VLOOKUP(K50,[1]Revedit!$A$513:$C$814,3,FALSE)</f>
        <v>521-NEW TEXTBOOKS</v>
      </c>
    </row>
    <row r="51" spans="1:22" hidden="1" x14ac:dyDescent="0.25">
      <c r="A51" s="1">
        <v>42249</v>
      </c>
      <c r="B51">
        <v>100830</v>
      </c>
      <c r="D51">
        <v>1555533</v>
      </c>
      <c r="E51">
        <v>7210</v>
      </c>
      <c r="F51" t="s">
        <v>35</v>
      </c>
      <c r="G51" t="s">
        <v>146</v>
      </c>
      <c r="H51">
        <v>3</v>
      </c>
      <c r="I51">
        <v>1110</v>
      </c>
      <c r="K51">
        <v>521</v>
      </c>
      <c r="L51">
        <v>9900</v>
      </c>
      <c r="M51">
        <v>110000</v>
      </c>
      <c r="N51">
        <v>3</v>
      </c>
      <c r="O51">
        <v>0</v>
      </c>
      <c r="P51">
        <v>0</v>
      </c>
      <c r="Q51">
        <v>0</v>
      </c>
      <c r="R51">
        <v>7743.12</v>
      </c>
      <c r="S51">
        <v>2016</v>
      </c>
      <c r="T51" t="e">
        <f>VLOOKUP(J51,[1]Revedit!$A$816:$C$1019,3,FALSE)</f>
        <v>#N/A</v>
      </c>
      <c r="U51" t="str">
        <f>VLOOKUP(LEFT(I51,2)*100,[1]Revedit!$A$1:$C$397,3)</f>
        <v>1100-REGULAR INSTRUCTION</v>
      </c>
      <c r="V51" t="str">
        <f>VLOOKUP(K51,[1]Revedit!$A$513:$C$814,3,FALSE)</f>
        <v>521-NEW TEXTBOOKS</v>
      </c>
    </row>
    <row r="52" spans="1:22" hidden="1" x14ac:dyDescent="0.25">
      <c r="A52" s="1">
        <v>42249</v>
      </c>
      <c r="B52">
        <v>100830</v>
      </c>
      <c r="D52">
        <v>1555533</v>
      </c>
      <c r="E52">
        <v>7210</v>
      </c>
      <c r="F52" t="s">
        <v>35</v>
      </c>
      <c r="G52" t="e">
        <f>-MY MATH NATIONAL STUDENT</f>
        <v>#NAME?</v>
      </c>
      <c r="H52">
        <v>3</v>
      </c>
      <c r="I52">
        <v>1110</v>
      </c>
      <c r="K52">
        <v>521</v>
      </c>
      <c r="L52">
        <v>9900</v>
      </c>
      <c r="M52">
        <v>110000</v>
      </c>
      <c r="N52">
        <v>4</v>
      </c>
      <c r="O52">
        <v>0</v>
      </c>
      <c r="P52">
        <v>0</v>
      </c>
      <c r="Q52">
        <v>0</v>
      </c>
      <c r="R52">
        <v>7743.12</v>
      </c>
      <c r="S52">
        <v>2016</v>
      </c>
      <c r="T52" t="e">
        <f>VLOOKUP(J52,[1]Revedit!$A$816:$C$1019,3,FALSE)</f>
        <v>#N/A</v>
      </c>
      <c r="U52" t="str">
        <f>VLOOKUP(LEFT(I52,2)*100,[1]Revedit!$A$1:$C$397,3)</f>
        <v>1100-REGULAR INSTRUCTION</v>
      </c>
      <c r="V52" t="str">
        <f>VLOOKUP(K52,[1]Revedit!$A$513:$C$814,3,FALSE)</f>
        <v>521-NEW TEXTBOOKS</v>
      </c>
    </row>
    <row r="53" spans="1:22" hidden="1" x14ac:dyDescent="0.25">
      <c r="A53" s="1">
        <v>42249</v>
      </c>
      <c r="B53">
        <v>100830</v>
      </c>
      <c r="D53">
        <v>1555533</v>
      </c>
      <c r="E53">
        <v>7210</v>
      </c>
      <c r="F53" t="s">
        <v>35</v>
      </c>
      <c r="G53" t="e">
        <f>-MY MATH NATIONAL STUDENT</f>
        <v>#NAME?</v>
      </c>
      <c r="H53">
        <v>3</v>
      </c>
      <c r="I53">
        <v>1110</v>
      </c>
      <c r="K53">
        <v>521</v>
      </c>
      <c r="L53">
        <v>9900</v>
      </c>
      <c r="M53">
        <v>110000</v>
      </c>
      <c r="N53">
        <v>8</v>
      </c>
      <c r="O53">
        <v>0</v>
      </c>
      <c r="P53">
        <v>0</v>
      </c>
      <c r="Q53">
        <v>0</v>
      </c>
      <c r="R53">
        <v>7743.12</v>
      </c>
      <c r="S53">
        <v>2016</v>
      </c>
      <c r="T53" t="e">
        <f>VLOOKUP(J53,[1]Revedit!$A$816:$C$1019,3,FALSE)</f>
        <v>#N/A</v>
      </c>
      <c r="U53" t="str">
        <f>VLOOKUP(LEFT(I53,2)*100,[1]Revedit!$A$1:$C$397,3)</f>
        <v>1100-REGULAR INSTRUCTION</v>
      </c>
      <c r="V53" t="str">
        <f>VLOOKUP(K53,[1]Revedit!$A$513:$C$814,3,FALSE)</f>
        <v>521-NEW TEXTBOOKS</v>
      </c>
    </row>
    <row r="54" spans="1:22" hidden="1" x14ac:dyDescent="0.25">
      <c r="A54" s="1">
        <v>42249</v>
      </c>
      <c r="B54">
        <v>100830</v>
      </c>
      <c r="D54">
        <v>1555533</v>
      </c>
      <c r="E54">
        <v>7210</v>
      </c>
      <c r="F54" t="s">
        <v>35</v>
      </c>
      <c r="G54" t="s">
        <v>146</v>
      </c>
      <c r="H54">
        <v>3</v>
      </c>
      <c r="I54">
        <v>1110</v>
      </c>
      <c r="K54">
        <v>521</v>
      </c>
      <c r="L54">
        <v>9900</v>
      </c>
      <c r="M54">
        <v>110000</v>
      </c>
      <c r="N54">
        <v>3</v>
      </c>
      <c r="O54">
        <v>0</v>
      </c>
      <c r="P54">
        <v>0</v>
      </c>
      <c r="Q54">
        <v>0</v>
      </c>
      <c r="R54">
        <v>8916.32</v>
      </c>
      <c r="S54">
        <v>2016</v>
      </c>
      <c r="T54" t="e">
        <f>VLOOKUP(J54,[1]Revedit!$A$816:$C$1019,3,FALSE)</f>
        <v>#N/A</v>
      </c>
      <c r="U54" t="str">
        <f>VLOOKUP(LEFT(I54,2)*100,[1]Revedit!$A$1:$C$397,3)</f>
        <v>1100-REGULAR INSTRUCTION</v>
      </c>
      <c r="V54" t="str">
        <f>VLOOKUP(K54,[1]Revedit!$A$513:$C$814,3,FALSE)</f>
        <v>521-NEW TEXTBOOKS</v>
      </c>
    </row>
    <row r="55" spans="1:22" hidden="1" x14ac:dyDescent="0.25">
      <c r="A55" s="1">
        <v>42249</v>
      </c>
      <c r="B55">
        <v>100830</v>
      </c>
      <c r="D55">
        <v>1555533</v>
      </c>
      <c r="E55">
        <v>7210</v>
      </c>
      <c r="F55" t="s">
        <v>35</v>
      </c>
      <c r="G55" t="e">
        <f>-MY MATH NATIONAL STUDENT</f>
        <v>#NAME?</v>
      </c>
      <c r="H55">
        <v>3</v>
      </c>
      <c r="I55">
        <v>1110</v>
      </c>
      <c r="K55">
        <v>521</v>
      </c>
      <c r="L55">
        <v>9900</v>
      </c>
      <c r="M55">
        <v>110000</v>
      </c>
      <c r="N55">
        <v>4</v>
      </c>
      <c r="O55">
        <v>0</v>
      </c>
      <c r="P55">
        <v>0</v>
      </c>
      <c r="Q55">
        <v>0</v>
      </c>
      <c r="R55">
        <v>8916.32</v>
      </c>
      <c r="S55">
        <v>2016</v>
      </c>
      <c r="T55" t="e">
        <f>VLOOKUP(J55,[1]Revedit!$A$816:$C$1019,3,FALSE)</f>
        <v>#N/A</v>
      </c>
      <c r="U55" t="str">
        <f>VLOOKUP(LEFT(I55,2)*100,[1]Revedit!$A$1:$C$397,3)</f>
        <v>1100-REGULAR INSTRUCTION</v>
      </c>
      <c r="V55" t="str">
        <f>VLOOKUP(K55,[1]Revedit!$A$513:$C$814,3,FALSE)</f>
        <v>521-NEW TEXTBOOKS</v>
      </c>
    </row>
    <row r="56" spans="1:22" hidden="1" x14ac:dyDescent="0.25">
      <c r="A56" s="1">
        <v>42249</v>
      </c>
      <c r="B56">
        <v>100830</v>
      </c>
      <c r="D56">
        <v>1555533</v>
      </c>
      <c r="E56">
        <v>7210</v>
      </c>
      <c r="F56" t="s">
        <v>35</v>
      </c>
      <c r="G56" t="e">
        <f>-MY MATH NATIONAL STUDENT</f>
        <v>#NAME?</v>
      </c>
      <c r="H56">
        <v>3</v>
      </c>
      <c r="I56">
        <v>1110</v>
      </c>
      <c r="K56">
        <v>521</v>
      </c>
      <c r="L56">
        <v>9900</v>
      </c>
      <c r="M56">
        <v>110000</v>
      </c>
      <c r="N56">
        <v>8</v>
      </c>
      <c r="O56">
        <v>0</v>
      </c>
      <c r="P56">
        <v>0</v>
      </c>
      <c r="Q56">
        <v>0</v>
      </c>
      <c r="R56">
        <v>8916.32</v>
      </c>
      <c r="S56">
        <v>2016</v>
      </c>
      <c r="T56" t="e">
        <f>VLOOKUP(J56,[1]Revedit!$A$816:$C$1019,3,FALSE)</f>
        <v>#N/A</v>
      </c>
      <c r="U56" t="str">
        <f>VLOOKUP(LEFT(I56,2)*100,[1]Revedit!$A$1:$C$397,3)</f>
        <v>1100-REGULAR INSTRUCTION</v>
      </c>
      <c r="V56" t="str">
        <f>VLOOKUP(K56,[1]Revedit!$A$513:$C$814,3,FALSE)</f>
        <v>521-NEW TEXTBOOKS</v>
      </c>
    </row>
    <row r="57" spans="1:22" hidden="1" x14ac:dyDescent="0.25">
      <c r="A57" s="1">
        <v>42249</v>
      </c>
      <c r="B57">
        <v>100830</v>
      </c>
      <c r="D57">
        <v>1555533</v>
      </c>
      <c r="E57">
        <v>7210</v>
      </c>
      <c r="F57" t="s">
        <v>35</v>
      </c>
      <c r="G57" t="s">
        <v>146</v>
      </c>
      <c r="H57">
        <v>3</v>
      </c>
      <c r="I57">
        <v>1110</v>
      </c>
      <c r="K57">
        <v>521</v>
      </c>
      <c r="L57">
        <v>9900</v>
      </c>
      <c r="M57">
        <v>110000</v>
      </c>
      <c r="N57">
        <v>3</v>
      </c>
      <c r="O57">
        <v>0</v>
      </c>
      <c r="P57">
        <v>0</v>
      </c>
      <c r="Q57">
        <v>0</v>
      </c>
      <c r="R57">
        <v>7772.45</v>
      </c>
      <c r="S57">
        <v>2016</v>
      </c>
      <c r="T57" t="e">
        <f>VLOOKUP(J57,[1]Revedit!$A$816:$C$1019,3,FALSE)</f>
        <v>#N/A</v>
      </c>
      <c r="U57" t="str">
        <f>VLOOKUP(LEFT(I57,2)*100,[1]Revedit!$A$1:$C$397,3)</f>
        <v>1100-REGULAR INSTRUCTION</v>
      </c>
      <c r="V57" t="str">
        <f>VLOOKUP(K57,[1]Revedit!$A$513:$C$814,3,FALSE)</f>
        <v>521-NEW TEXTBOOKS</v>
      </c>
    </row>
    <row r="58" spans="1:22" hidden="1" x14ac:dyDescent="0.25">
      <c r="A58" s="1">
        <v>42249</v>
      </c>
      <c r="B58">
        <v>100830</v>
      </c>
      <c r="D58">
        <v>1555533</v>
      </c>
      <c r="E58">
        <v>7210</v>
      </c>
      <c r="F58" t="s">
        <v>35</v>
      </c>
      <c r="G58" t="e">
        <f>-MY MATH NATIONAL STUDENT</f>
        <v>#NAME?</v>
      </c>
      <c r="H58">
        <v>3</v>
      </c>
      <c r="I58">
        <v>1110</v>
      </c>
      <c r="K58">
        <v>521</v>
      </c>
      <c r="L58">
        <v>9900</v>
      </c>
      <c r="M58">
        <v>110000</v>
      </c>
      <c r="N58">
        <v>4</v>
      </c>
      <c r="O58">
        <v>0</v>
      </c>
      <c r="P58">
        <v>0</v>
      </c>
      <c r="Q58">
        <v>0</v>
      </c>
      <c r="R58">
        <v>7772.45</v>
      </c>
      <c r="S58">
        <v>2016</v>
      </c>
      <c r="T58" t="e">
        <f>VLOOKUP(J58,[1]Revedit!$A$816:$C$1019,3,FALSE)</f>
        <v>#N/A</v>
      </c>
      <c r="U58" t="str">
        <f>VLOOKUP(LEFT(I58,2)*100,[1]Revedit!$A$1:$C$397,3)</f>
        <v>1100-REGULAR INSTRUCTION</v>
      </c>
      <c r="V58" t="str">
        <f>VLOOKUP(K58,[1]Revedit!$A$513:$C$814,3,FALSE)</f>
        <v>521-NEW TEXTBOOKS</v>
      </c>
    </row>
    <row r="59" spans="1:22" hidden="1" x14ac:dyDescent="0.25">
      <c r="A59" s="1">
        <v>42249</v>
      </c>
      <c r="B59">
        <v>100830</v>
      </c>
      <c r="D59">
        <v>1555533</v>
      </c>
      <c r="E59">
        <v>7210</v>
      </c>
      <c r="F59" t="s">
        <v>35</v>
      </c>
      <c r="G59" t="e">
        <f>-MY MATH NATIONAL STUDENT</f>
        <v>#NAME?</v>
      </c>
      <c r="H59">
        <v>3</v>
      </c>
      <c r="I59">
        <v>1110</v>
      </c>
      <c r="K59">
        <v>521</v>
      </c>
      <c r="L59">
        <v>9900</v>
      </c>
      <c r="M59">
        <v>110000</v>
      </c>
      <c r="N59">
        <v>8</v>
      </c>
      <c r="O59">
        <v>0</v>
      </c>
      <c r="P59">
        <v>0</v>
      </c>
      <c r="Q59">
        <v>0</v>
      </c>
      <c r="R59">
        <v>7772.45</v>
      </c>
      <c r="S59">
        <v>2016</v>
      </c>
      <c r="T59" t="e">
        <f>VLOOKUP(J59,[1]Revedit!$A$816:$C$1019,3,FALSE)</f>
        <v>#N/A</v>
      </c>
      <c r="U59" t="str">
        <f>VLOOKUP(LEFT(I59,2)*100,[1]Revedit!$A$1:$C$397,3)</f>
        <v>1100-REGULAR INSTRUCTION</v>
      </c>
      <c r="V59" t="str">
        <f>VLOOKUP(K59,[1]Revedit!$A$513:$C$814,3,FALSE)</f>
        <v>521-NEW TEXTBOOKS</v>
      </c>
    </row>
    <row r="60" spans="1:22" hidden="1" x14ac:dyDescent="0.25">
      <c r="A60" s="1">
        <v>42249</v>
      </c>
      <c r="B60">
        <v>100830</v>
      </c>
      <c r="D60">
        <v>1555533</v>
      </c>
      <c r="E60">
        <v>7210</v>
      </c>
      <c r="F60" t="s">
        <v>35</v>
      </c>
      <c r="G60" t="s">
        <v>147</v>
      </c>
      <c r="H60">
        <v>3</v>
      </c>
      <c r="I60">
        <v>1110</v>
      </c>
      <c r="K60">
        <v>521</v>
      </c>
      <c r="L60">
        <v>9900</v>
      </c>
      <c r="M60">
        <v>110000</v>
      </c>
      <c r="N60">
        <v>3</v>
      </c>
      <c r="O60">
        <v>0</v>
      </c>
      <c r="P60">
        <v>0</v>
      </c>
      <c r="Q60">
        <v>0</v>
      </c>
      <c r="R60">
        <v>1168.24</v>
      </c>
      <c r="S60">
        <v>2016</v>
      </c>
      <c r="T60" t="e">
        <f>VLOOKUP(J60,[1]Revedit!$A$816:$C$1019,3,FALSE)</f>
        <v>#N/A</v>
      </c>
      <c r="U60" t="str">
        <f>VLOOKUP(LEFT(I60,2)*100,[1]Revedit!$A$1:$C$397,3)</f>
        <v>1100-REGULAR INSTRUCTION</v>
      </c>
      <c r="V60" t="str">
        <f>VLOOKUP(K60,[1]Revedit!$A$513:$C$814,3,FALSE)</f>
        <v>521-NEW TEXTBOOKS</v>
      </c>
    </row>
    <row r="61" spans="1:22" hidden="1" x14ac:dyDescent="0.25">
      <c r="A61" s="1">
        <v>42249</v>
      </c>
      <c r="B61">
        <v>100830</v>
      </c>
      <c r="D61">
        <v>1555533</v>
      </c>
      <c r="E61">
        <v>7210</v>
      </c>
      <c r="F61" t="s">
        <v>35</v>
      </c>
      <c r="G61" t="s">
        <v>148</v>
      </c>
      <c r="H61">
        <v>3</v>
      </c>
      <c r="I61">
        <v>1110</v>
      </c>
      <c r="K61">
        <v>521</v>
      </c>
      <c r="L61">
        <v>9900</v>
      </c>
      <c r="M61">
        <v>110000</v>
      </c>
      <c r="N61">
        <v>4</v>
      </c>
      <c r="O61">
        <v>0</v>
      </c>
      <c r="P61">
        <v>0</v>
      </c>
      <c r="Q61">
        <v>0</v>
      </c>
      <c r="R61">
        <v>1168.24</v>
      </c>
      <c r="S61">
        <v>2016</v>
      </c>
      <c r="T61" t="e">
        <f>VLOOKUP(J61,[1]Revedit!$A$816:$C$1019,3,FALSE)</f>
        <v>#N/A</v>
      </c>
      <c r="U61" t="str">
        <f>VLOOKUP(LEFT(I61,2)*100,[1]Revedit!$A$1:$C$397,3)</f>
        <v>1100-REGULAR INSTRUCTION</v>
      </c>
      <c r="V61" t="str">
        <f>VLOOKUP(K61,[1]Revedit!$A$513:$C$814,3,FALSE)</f>
        <v>521-NEW TEXTBOOKS</v>
      </c>
    </row>
    <row r="62" spans="1:22" hidden="1" x14ac:dyDescent="0.25">
      <c r="A62" s="1">
        <v>42249</v>
      </c>
      <c r="B62">
        <v>100830</v>
      </c>
      <c r="D62">
        <v>1555533</v>
      </c>
      <c r="E62">
        <v>7210</v>
      </c>
      <c r="F62" t="s">
        <v>35</v>
      </c>
      <c r="G62" t="s">
        <v>148</v>
      </c>
      <c r="H62">
        <v>3</v>
      </c>
      <c r="I62">
        <v>1110</v>
      </c>
      <c r="K62">
        <v>521</v>
      </c>
      <c r="L62">
        <v>9900</v>
      </c>
      <c r="M62">
        <v>110000</v>
      </c>
      <c r="N62">
        <v>8</v>
      </c>
      <c r="O62">
        <v>0</v>
      </c>
      <c r="P62">
        <v>0</v>
      </c>
      <c r="Q62">
        <v>0</v>
      </c>
      <c r="R62">
        <v>1168.24</v>
      </c>
      <c r="S62">
        <v>2016</v>
      </c>
      <c r="T62" t="e">
        <f>VLOOKUP(J62,[1]Revedit!$A$816:$C$1019,3,FALSE)</f>
        <v>#N/A</v>
      </c>
      <c r="U62" t="str">
        <f>VLOOKUP(LEFT(I62,2)*100,[1]Revedit!$A$1:$C$397,3)</f>
        <v>1100-REGULAR INSTRUCTION</v>
      </c>
      <c r="V62" t="str">
        <f>VLOOKUP(K62,[1]Revedit!$A$513:$C$814,3,FALSE)</f>
        <v>521-NEW TEXTBOOKS</v>
      </c>
    </row>
    <row r="63" spans="1:22" hidden="1" x14ac:dyDescent="0.25">
      <c r="A63" s="1">
        <v>42249</v>
      </c>
      <c r="B63">
        <v>100830</v>
      </c>
      <c r="D63">
        <v>1555533</v>
      </c>
      <c r="E63">
        <v>7210</v>
      </c>
      <c r="F63" t="s">
        <v>35</v>
      </c>
      <c r="G63" t="s">
        <v>147</v>
      </c>
      <c r="H63">
        <v>3</v>
      </c>
      <c r="I63">
        <v>1110</v>
      </c>
      <c r="K63">
        <v>521</v>
      </c>
      <c r="L63">
        <v>9900</v>
      </c>
      <c r="M63">
        <v>110000</v>
      </c>
      <c r="N63">
        <v>3</v>
      </c>
      <c r="O63">
        <v>0</v>
      </c>
      <c r="P63">
        <v>0</v>
      </c>
      <c r="Q63">
        <v>0</v>
      </c>
      <c r="R63">
        <v>1168.23</v>
      </c>
      <c r="S63">
        <v>2016</v>
      </c>
      <c r="T63" t="e">
        <f>VLOOKUP(J63,[1]Revedit!$A$816:$C$1019,3,FALSE)</f>
        <v>#N/A</v>
      </c>
      <c r="U63" t="str">
        <f>VLOOKUP(LEFT(I63,2)*100,[1]Revedit!$A$1:$C$397,3)</f>
        <v>1100-REGULAR INSTRUCTION</v>
      </c>
      <c r="V63" t="str">
        <f>VLOOKUP(K63,[1]Revedit!$A$513:$C$814,3,FALSE)</f>
        <v>521-NEW TEXTBOOKS</v>
      </c>
    </row>
    <row r="64" spans="1:22" hidden="1" x14ac:dyDescent="0.25">
      <c r="A64" s="1">
        <v>42249</v>
      </c>
      <c r="B64">
        <v>100830</v>
      </c>
      <c r="D64">
        <v>1555533</v>
      </c>
      <c r="E64">
        <v>7210</v>
      </c>
      <c r="F64" t="s">
        <v>35</v>
      </c>
      <c r="G64" t="s">
        <v>148</v>
      </c>
      <c r="H64">
        <v>3</v>
      </c>
      <c r="I64">
        <v>1110</v>
      </c>
      <c r="K64">
        <v>521</v>
      </c>
      <c r="L64">
        <v>9900</v>
      </c>
      <c r="M64">
        <v>110000</v>
      </c>
      <c r="N64">
        <v>4</v>
      </c>
      <c r="O64">
        <v>0</v>
      </c>
      <c r="P64">
        <v>0</v>
      </c>
      <c r="Q64">
        <v>0</v>
      </c>
      <c r="R64">
        <v>1168.23</v>
      </c>
      <c r="S64">
        <v>2016</v>
      </c>
      <c r="T64" t="e">
        <f>VLOOKUP(J64,[1]Revedit!$A$816:$C$1019,3,FALSE)</f>
        <v>#N/A</v>
      </c>
      <c r="U64" t="str">
        <f>VLOOKUP(LEFT(I64,2)*100,[1]Revedit!$A$1:$C$397,3)</f>
        <v>1100-REGULAR INSTRUCTION</v>
      </c>
      <c r="V64" t="str">
        <f>VLOOKUP(K64,[1]Revedit!$A$513:$C$814,3,FALSE)</f>
        <v>521-NEW TEXTBOOKS</v>
      </c>
    </row>
    <row r="65" spans="1:22" hidden="1" x14ac:dyDescent="0.25">
      <c r="A65" s="1">
        <v>42249</v>
      </c>
      <c r="B65">
        <v>100830</v>
      </c>
      <c r="D65">
        <v>1555533</v>
      </c>
      <c r="E65">
        <v>7210</v>
      </c>
      <c r="F65" t="s">
        <v>35</v>
      </c>
      <c r="G65" t="s">
        <v>148</v>
      </c>
      <c r="H65">
        <v>3</v>
      </c>
      <c r="I65">
        <v>1110</v>
      </c>
      <c r="K65">
        <v>521</v>
      </c>
      <c r="L65">
        <v>9900</v>
      </c>
      <c r="M65">
        <v>110000</v>
      </c>
      <c r="N65">
        <v>8</v>
      </c>
      <c r="O65">
        <v>0</v>
      </c>
      <c r="P65">
        <v>0</v>
      </c>
      <c r="Q65">
        <v>0</v>
      </c>
      <c r="R65">
        <v>1168.23</v>
      </c>
      <c r="S65">
        <v>2016</v>
      </c>
      <c r="T65" t="e">
        <f>VLOOKUP(J65,[1]Revedit!$A$816:$C$1019,3,FALSE)</f>
        <v>#N/A</v>
      </c>
      <c r="U65" t="str">
        <f>VLOOKUP(LEFT(I65,2)*100,[1]Revedit!$A$1:$C$397,3)</f>
        <v>1100-REGULAR INSTRUCTION</v>
      </c>
      <c r="V65" t="str">
        <f>VLOOKUP(K65,[1]Revedit!$A$513:$C$814,3,FALSE)</f>
        <v>521-NEW TEXTBOOKS</v>
      </c>
    </row>
    <row r="66" spans="1:22" hidden="1" x14ac:dyDescent="0.25">
      <c r="A66" s="1">
        <v>42249</v>
      </c>
      <c r="B66">
        <v>100830</v>
      </c>
      <c r="D66">
        <v>1555533</v>
      </c>
      <c r="E66">
        <v>7210</v>
      </c>
      <c r="F66" t="s">
        <v>35</v>
      </c>
      <c r="G66" t="s">
        <v>146</v>
      </c>
      <c r="H66">
        <v>3</v>
      </c>
      <c r="I66">
        <v>1110</v>
      </c>
      <c r="K66">
        <v>521</v>
      </c>
      <c r="L66">
        <v>9900</v>
      </c>
      <c r="M66">
        <v>110000</v>
      </c>
      <c r="N66">
        <v>3</v>
      </c>
      <c r="O66">
        <v>0</v>
      </c>
      <c r="P66">
        <v>0</v>
      </c>
      <c r="Q66">
        <v>0</v>
      </c>
      <c r="R66">
        <v>8153.74</v>
      </c>
      <c r="S66">
        <v>2016</v>
      </c>
      <c r="T66" t="e">
        <f>VLOOKUP(J66,[1]Revedit!$A$816:$C$1019,3,FALSE)</f>
        <v>#N/A</v>
      </c>
      <c r="U66" t="str">
        <f>VLOOKUP(LEFT(I66,2)*100,[1]Revedit!$A$1:$C$397,3)</f>
        <v>1100-REGULAR INSTRUCTION</v>
      </c>
      <c r="V66" t="str">
        <f>VLOOKUP(K66,[1]Revedit!$A$513:$C$814,3,FALSE)</f>
        <v>521-NEW TEXTBOOKS</v>
      </c>
    </row>
    <row r="67" spans="1:22" hidden="1" x14ac:dyDescent="0.25">
      <c r="A67" s="1">
        <v>42249</v>
      </c>
      <c r="B67">
        <v>100830</v>
      </c>
      <c r="D67">
        <v>1555533</v>
      </c>
      <c r="E67">
        <v>7210</v>
      </c>
      <c r="F67" t="s">
        <v>35</v>
      </c>
      <c r="G67" t="e">
        <f>-MY MATH NATIONAL STUDENT</f>
        <v>#NAME?</v>
      </c>
      <c r="H67">
        <v>3</v>
      </c>
      <c r="I67">
        <v>1110</v>
      </c>
      <c r="K67">
        <v>521</v>
      </c>
      <c r="L67">
        <v>9900</v>
      </c>
      <c r="M67">
        <v>110000</v>
      </c>
      <c r="N67">
        <v>4</v>
      </c>
      <c r="O67">
        <v>0</v>
      </c>
      <c r="P67">
        <v>0</v>
      </c>
      <c r="Q67">
        <v>0</v>
      </c>
      <c r="R67">
        <v>8153.74</v>
      </c>
      <c r="S67">
        <v>2016</v>
      </c>
      <c r="T67" t="e">
        <f>VLOOKUP(J67,[1]Revedit!$A$816:$C$1019,3,FALSE)</f>
        <v>#N/A</v>
      </c>
      <c r="U67" t="str">
        <f>VLOOKUP(LEFT(I67,2)*100,[1]Revedit!$A$1:$C$397,3)</f>
        <v>1100-REGULAR INSTRUCTION</v>
      </c>
      <c r="V67" t="str">
        <f>VLOOKUP(K67,[1]Revedit!$A$513:$C$814,3,FALSE)</f>
        <v>521-NEW TEXTBOOKS</v>
      </c>
    </row>
    <row r="68" spans="1:22" hidden="1" x14ac:dyDescent="0.25">
      <c r="A68" s="1">
        <v>42249</v>
      </c>
      <c r="B68">
        <v>100830</v>
      </c>
      <c r="D68">
        <v>1555533</v>
      </c>
      <c r="E68">
        <v>7210</v>
      </c>
      <c r="F68" t="s">
        <v>35</v>
      </c>
      <c r="G68" t="e">
        <f>-MY MATH NATIONAL STUDENT</f>
        <v>#NAME?</v>
      </c>
      <c r="H68">
        <v>3</v>
      </c>
      <c r="I68">
        <v>1110</v>
      </c>
      <c r="K68">
        <v>521</v>
      </c>
      <c r="L68">
        <v>9900</v>
      </c>
      <c r="M68">
        <v>110000</v>
      </c>
      <c r="N68">
        <v>8</v>
      </c>
      <c r="O68">
        <v>0</v>
      </c>
      <c r="P68">
        <v>0</v>
      </c>
      <c r="Q68">
        <v>0</v>
      </c>
      <c r="R68">
        <v>8153.74</v>
      </c>
      <c r="S68">
        <v>2016</v>
      </c>
      <c r="T68" t="e">
        <f>VLOOKUP(J68,[1]Revedit!$A$816:$C$1019,3,FALSE)</f>
        <v>#N/A</v>
      </c>
      <c r="U68" t="str">
        <f>VLOOKUP(LEFT(I68,2)*100,[1]Revedit!$A$1:$C$397,3)</f>
        <v>1100-REGULAR INSTRUCTION</v>
      </c>
      <c r="V68" t="str">
        <f>VLOOKUP(K68,[1]Revedit!$A$513:$C$814,3,FALSE)</f>
        <v>521-NEW TEXTBOOKS</v>
      </c>
    </row>
    <row r="69" spans="1:22" hidden="1" x14ac:dyDescent="0.25">
      <c r="A69" s="1">
        <v>42249</v>
      </c>
      <c r="B69">
        <v>100830</v>
      </c>
      <c r="D69">
        <v>1555533</v>
      </c>
      <c r="E69">
        <v>7210</v>
      </c>
      <c r="F69" t="s">
        <v>35</v>
      </c>
      <c r="G69" t="s">
        <v>149</v>
      </c>
      <c r="H69">
        <v>3</v>
      </c>
      <c r="I69">
        <v>1110</v>
      </c>
      <c r="K69">
        <v>521</v>
      </c>
      <c r="L69">
        <v>9900</v>
      </c>
      <c r="M69">
        <v>110000</v>
      </c>
      <c r="N69">
        <v>3</v>
      </c>
      <c r="O69">
        <v>0</v>
      </c>
      <c r="P69">
        <v>0</v>
      </c>
      <c r="Q69">
        <v>0</v>
      </c>
      <c r="R69">
        <v>993.35</v>
      </c>
      <c r="S69">
        <v>2016</v>
      </c>
      <c r="T69" t="e">
        <f>VLOOKUP(J69,[1]Revedit!$A$816:$C$1019,3,FALSE)</f>
        <v>#N/A</v>
      </c>
      <c r="U69" t="str">
        <f>VLOOKUP(LEFT(I69,2)*100,[1]Revedit!$A$1:$C$397,3)</f>
        <v>1100-REGULAR INSTRUCTION</v>
      </c>
      <c r="V69" t="str">
        <f>VLOOKUP(K69,[1]Revedit!$A$513:$C$814,3,FALSE)</f>
        <v>521-NEW TEXTBOOKS</v>
      </c>
    </row>
    <row r="70" spans="1:22" hidden="1" x14ac:dyDescent="0.25">
      <c r="A70" s="1">
        <v>42249</v>
      </c>
      <c r="B70">
        <v>100830</v>
      </c>
      <c r="D70">
        <v>1555533</v>
      </c>
      <c r="E70">
        <v>7210</v>
      </c>
      <c r="F70" t="s">
        <v>35</v>
      </c>
      <c r="G70" t="s">
        <v>150</v>
      </c>
      <c r="H70">
        <v>3</v>
      </c>
      <c r="I70">
        <v>1110</v>
      </c>
      <c r="K70">
        <v>521</v>
      </c>
      <c r="L70">
        <v>9900</v>
      </c>
      <c r="M70">
        <v>110000</v>
      </c>
      <c r="N70">
        <v>4</v>
      </c>
      <c r="O70">
        <v>0</v>
      </c>
      <c r="P70">
        <v>0</v>
      </c>
      <c r="Q70">
        <v>0</v>
      </c>
      <c r="R70">
        <v>993.35</v>
      </c>
      <c r="S70">
        <v>2016</v>
      </c>
      <c r="T70" t="e">
        <f>VLOOKUP(J70,[1]Revedit!$A$816:$C$1019,3,FALSE)</f>
        <v>#N/A</v>
      </c>
      <c r="U70" t="str">
        <f>VLOOKUP(LEFT(I70,2)*100,[1]Revedit!$A$1:$C$397,3)</f>
        <v>1100-REGULAR INSTRUCTION</v>
      </c>
      <c r="V70" t="str">
        <f>VLOOKUP(K70,[1]Revedit!$A$513:$C$814,3,FALSE)</f>
        <v>521-NEW TEXTBOOKS</v>
      </c>
    </row>
    <row r="71" spans="1:22" hidden="1" x14ac:dyDescent="0.25">
      <c r="A71" s="1">
        <v>42249</v>
      </c>
      <c r="B71">
        <v>100830</v>
      </c>
      <c r="D71">
        <v>1555533</v>
      </c>
      <c r="E71">
        <v>7210</v>
      </c>
      <c r="F71" t="s">
        <v>35</v>
      </c>
      <c r="G71" t="s">
        <v>150</v>
      </c>
      <c r="H71">
        <v>3</v>
      </c>
      <c r="I71">
        <v>1110</v>
      </c>
      <c r="K71">
        <v>521</v>
      </c>
      <c r="L71">
        <v>9900</v>
      </c>
      <c r="M71">
        <v>110000</v>
      </c>
      <c r="N71">
        <v>8</v>
      </c>
      <c r="O71">
        <v>0</v>
      </c>
      <c r="P71">
        <v>0</v>
      </c>
      <c r="Q71">
        <v>0</v>
      </c>
      <c r="R71">
        <v>993.35</v>
      </c>
      <c r="S71">
        <v>2016</v>
      </c>
      <c r="T71" t="e">
        <f>VLOOKUP(J71,[1]Revedit!$A$816:$C$1019,3,FALSE)</f>
        <v>#N/A</v>
      </c>
      <c r="U71" t="str">
        <f>VLOOKUP(LEFT(I71,2)*100,[1]Revedit!$A$1:$C$397,3)</f>
        <v>1100-REGULAR INSTRUCTION</v>
      </c>
      <c r="V71" t="str">
        <f>VLOOKUP(K71,[1]Revedit!$A$513:$C$814,3,FALSE)</f>
        <v>521-NEW TEXTBOOKS</v>
      </c>
    </row>
    <row r="72" spans="1:22" hidden="1" x14ac:dyDescent="0.25">
      <c r="A72" s="1">
        <v>42249</v>
      </c>
      <c r="B72">
        <v>100830</v>
      </c>
      <c r="D72">
        <v>1555533</v>
      </c>
      <c r="E72">
        <v>7210</v>
      </c>
      <c r="F72" t="s">
        <v>35</v>
      </c>
      <c r="G72" t="s">
        <v>149</v>
      </c>
      <c r="H72">
        <v>3</v>
      </c>
      <c r="I72">
        <v>1110</v>
      </c>
      <c r="K72">
        <v>521</v>
      </c>
      <c r="L72">
        <v>9900</v>
      </c>
      <c r="M72">
        <v>110000</v>
      </c>
      <c r="N72">
        <v>3</v>
      </c>
      <c r="O72">
        <v>0</v>
      </c>
      <c r="P72">
        <v>0</v>
      </c>
      <c r="Q72">
        <v>0</v>
      </c>
      <c r="R72">
        <v>834.99</v>
      </c>
      <c r="S72">
        <v>2016</v>
      </c>
      <c r="T72" t="e">
        <f>VLOOKUP(J72,[1]Revedit!$A$816:$C$1019,3,FALSE)</f>
        <v>#N/A</v>
      </c>
      <c r="U72" t="str">
        <f>VLOOKUP(LEFT(I72,2)*100,[1]Revedit!$A$1:$C$397,3)</f>
        <v>1100-REGULAR INSTRUCTION</v>
      </c>
      <c r="V72" t="str">
        <f>VLOOKUP(K72,[1]Revedit!$A$513:$C$814,3,FALSE)</f>
        <v>521-NEW TEXTBOOKS</v>
      </c>
    </row>
    <row r="73" spans="1:22" hidden="1" x14ac:dyDescent="0.25">
      <c r="A73" s="1">
        <v>42249</v>
      </c>
      <c r="B73">
        <v>100830</v>
      </c>
      <c r="D73">
        <v>1555533</v>
      </c>
      <c r="E73">
        <v>7210</v>
      </c>
      <c r="F73" t="s">
        <v>35</v>
      </c>
      <c r="G73" t="s">
        <v>150</v>
      </c>
      <c r="H73">
        <v>3</v>
      </c>
      <c r="I73">
        <v>1110</v>
      </c>
      <c r="K73">
        <v>521</v>
      </c>
      <c r="L73">
        <v>9900</v>
      </c>
      <c r="M73">
        <v>110000</v>
      </c>
      <c r="N73">
        <v>4</v>
      </c>
      <c r="O73">
        <v>0</v>
      </c>
      <c r="P73">
        <v>0</v>
      </c>
      <c r="Q73">
        <v>0</v>
      </c>
      <c r="R73">
        <v>834.99</v>
      </c>
      <c r="S73">
        <v>2016</v>
      </c>
      <c r="T73" t="e">
        <f>VLOOKUP(J73,[1]Revedit!$A$816:$C$1019,3,FALSE)</f>
        <v>#N/A</v>
      </c>
      <c r="U73" t="str">
        <f>VLOOKUP(LEFT(I73,2)*100,[1]Revedit!$A$1:$C$397,3)</f>
        <v>1100-REGULAR INSTRUCTION</v>
      </c>
      <c r="V73" t="str">
        <f>VLOOKUP(K73,[1]Revedit!$A$513:$C$814,3,FALSE)</f>
        <v>521-NEW TEXTBOOKS</v>
      </c>
    </row>
    <row r="74" spans="1:22" hidden="1" x14ac:dyDescent="0.25">
      <c r="A74" s="1">
        <v>42249</v>
      </c>
      <c r="B74">
        <v>100830</v>
      </c>
      <c r="D74">
        <v>1555533</v>
      </c>
      <c r="E74">
        <v>7210</v>
      </c>
      <c r="F74" t="s">
        <v>35</v>
      </c>
      <c r="G74" t="s">
        <v>150</v>
      </c>
      <c r="H74">
        <v>3</v>
      </c>
      <c r="I74">
        <v>1110</v>
      </c>
      <c r="K74">
        <v>521</v>
      </c>
      <c r="L74">
        <v>9900</v>
      </c>
      <c r="M74">
        <v>110000</v>
      </c>
      <c r="N74">
        <v>8</v>
      </c>
      <c r="O74">
        <v>0</v>
      </c>
      <c r="P74">
        <v>0</v>
      </c>
      <c r="Q74">
        <v>0</v>
      </c>
      <c r="R74">
        <v>834.99</v>
      </c>
      <c r="S74">
        <v>2016</v>
      </c>
      <c r="T74" t="e">
        <f>VLOOKUP(J74,[1]Revedit!$A$816:$C$1019,3,FALSE)</f>
        <v>#N/A</v>
      </c>
      <c r="U74" t="str">
        <f>VLOOKUP(LEFT(I74,2)*100,[1]Revedit!$A$1:$C$397,3)</f>
        <v>1100-REGULAR INSTRUCTION</v>
      </c>
      <c r="V74" t="str">
        <f>VLOOKUP(K74,[1]Revedit!$A$513:$C$814,3,FALSE)</f>
        <v>521-NEW TEXTBOOKS</v>
      </c>
    </row>
    <row r="75" spans="1:22" hidden="1" x14ac:dyDescent="0.25">
      <c r="A75" s="1">
        <v>42249</v>
      </c>
      <c r="B75">
        <v>100830</v>
      </c>
      <c r="D75">
        <v>1555533</v>
      </c>
      <c r="E75">
        <v>7210</v>
      </c>
      <c r="F75" t="s">
        <v>35</v>
      </c>
      <c r="G75" t="s">
        <v>149</v>
      </c>
      <c r="H75">
        <v>3</v>
      </c>
      <c r="I75">
        <v>1110</v>
      </c>
      <c r="K75">
        <v>521</v>
      </c>
      <c r="L75">
        <v>9900</v>
      </c>
      <c r="M75">
        <v>110000</v>
      </c>
      <c r="N75">
        <v>3</v>
      </c>
      <c r="O75">
        <v>0</v>
      </c>
      <c r="P75">
        <v>0</v>
      </c>
      <c r="Q75">
        <v>0</v>
      </c>
      <c r="R75">
        <v>676.63</v>
      </c>
      <c r="S75">
        <v>2016</v>
      </c>
      <c r="T75" t="e">
        <f>VLOOKUP(J75,[1]Revedit!$A$816:$C$1019,3,FALSE)</f>
        <v>#N/A</v>
      </c>
      <c r="U75" t="str">
        <f>VLOOKUP(LEFT(I75,2)*100,[1]Revedit!$A$1:$C$397,3)</f>
        <v>1100-REGULAR INSTRUCTION</v>
      </c>
      <c r="V75" t="str">
        <f>VLOOKUP(K75,[1]Revedit!$A$513:$C$814,3,FALSE)</f>
        <v>521-NEW TEXTBOOKS</v>
      </c>
    </row>
    <row r="76" spans="1:22" hidden="1" x14ac:dyDescent="0.25">
      <c r="A76" s="1">
        <v>42249</v>
      </c>
      <c r="B76">
        <v>100830</v>
      </c>
      <c r="D76">
        <v>1555533</v>
      </c>
      <c r="E76">
        <v>7210</v>
      </c>
      <c r="F76" t="s">
        <v>35</v>
      </c>
      <c r="G76" t="s">
        <v>150</v>
      </c>
      <c r="H76">
        <v>3</v>
      </c>
      <c r="I76">
        <v>1110</v>
      </c>
      <c r="K76">
        <v>521</v>
      </c>
      <c r="L76">
        <v>9900</v>
      </c>
      <c r="M76">
        <v>110000</v>
      </c>
      <c r="N76">
        <v>4</v>
      </c>
      <c r="O76">
        <v>0</v>
      </c>
      <c r="P76">
        <v>0</v>
      </c>
      <c r="Q76">
        <v>0</v>
      </c>
      <c r="R76">
        <v>676.63</v>
      </c>
      <c r="S76">
        <v>2016</v>
      </c>
      <c r="T76" t="e">
        <f>VLOOKUP(J76,[1]Revedit!$A$816:$C$1019,3,FALSE)</f>
        <v>#N/A</v>
      </c>
      <c r="U76" t="str">
        <f>VLOOKUP(LEFT(I76,2)*100,[1]Revedit!$A$1:$C$397,3)</f>
        <v>1100-REGULAR INSTRUCTION</v>
      </c>
      <c r="V76" t="str">
        <f>VLOOKUP(K76,[1]Revedit!$A$513:$C$814,3,FALSE)</f>
        <v>521-NEW TEXTBOOKS</v>
      </c>
    </row>
    <row r="77" spans="1:22" hidden="1" x14ac:dyDescent="0.25">
      <c r="A77" s="1">
        <v>42249</v>
      </c>
      <c r="B77">
        <v>100830</v>
      </c>
      <c r="D77">
        <v>1555533</v>
      </c>
      <c r="E77">
        <v>7210</v>
      </c>
      <c r="F77" t="s">
        <v>35</v>
      </c>
      <c r="G77" t="s">
        <v>150</v>
      </c>
      <c r="H77">
        <v>3</v>
      </c>
      <c r="I77">
        <v>1110</v>
      </c>
      <c r="K77">
        <v>521</v>
      </c>
      <c r="L77">
        <v>9900</v>
      </c>
      <c r="M77">
        <v>110000</v>
      </c>
      <c r="N77">
        <v>8</v>
      </c>
      <c r="O77">
        <v>0</v>
      </c>
      <c r="P77">
        <v>0</v>
      </c>
      <c r="Q77">
        <v>0</v>
      </c>
      <c r="R77">
        <v>676.63</v>
      </c>
      <c r="S77">
        <v>2016</v>
      </c>
      <c r="T77" t="e">
        <f>VLOOKUP(J77,[1]Revedit!$A$816:$C$1019,3,FALSE)</f>
        <v>#N/A</v>
      </c>
      <c r="U77" t="str">
        <f>VLOOKUP(LEFT(I77,2)*100,[1]Revedit!$A$1:$C$397,3)</f>
        <v>1100-REGULAR INSTRUCTION</v>
      </c>
      <c r="V77" t="str">
        <f>VLOOKUP(K77,[1]Revedit!$A$513:$C$814,3,FALSE)</f>
        <v>521-NEW TEXTBOOKS</v>
      </c>
    </row>
    <row r="78" spans="1:22" hidden="1" x14ac:dyDescent="0.25">
      <c r="A78" s="1">
        <v>42249</v>
      </c>
      <c r="B78">
        <v>100830</v>
      </c>
      <c r="D78">
        <v>1555533</v>
      </c>
      <c r="E78">
        <v>7210</v>
      </c>
      <c r="F78" t="s">
        <v>35</v>
      </c>
      <c r="G78" t="s">
        <v>146</v>
      </c>
      <c r="H78">
        <v>3</v>
      </c>
      <c r="I78">
        <v>1110</v>
      </c>
      <c r="K78">
        <v>521</v>
      </c>
      <c r="L78">
        <v>9900</v>
      </c>
      <c r="M78">
        <v>110000</v>
      </c>
      <c r="N78">
        <v>3</v>
      </c>
      <c r="O78">
        <v>0</v>
      </c>
      <c r="P78">
        <v>0</v>
      </c>
      <c r="Q78">
        <v>0</v>
      </c>
      <c r="R78">
        <v>7391.16</v>
      </c>
      <c r="S78">
        <v>2016</v>
      </c>
      <c r="T78" t="e">
        <f>VLOOKUP(J78,[1]Revedit!$A$816:$C$1019,3,FALSE)</f>
        <v>#N/A</v>
      </c>
      <c r="U78" t="str">
        <f>VLOOKUP(LEFT(I78,2)*100,[1]Revedit!$A$1:$C$397,3)</f>
        <v>1100-REGULAR INSTRUCTION</v>
      </c>
      <c r="V78" t="str">
        <f>VLOOKUP(K78,[1]Revedit!$A$513:$C$814,3,FALSE)</f>
        <v>521-NEW TEXTBOOKS</v>
      </c>
    </row>
    <row r="79" spans="1:22" hidden="1" x14ac:dyDescent="0.25">
      <c r="A79" s="1">
        <v>42249</v>
      </c>
      <c r="B79">
        <v>100830</v>
      </c>
      <c r="D79">
        <v>1555533</v>
      </c>
      <c r="E79">
        <v>7210</v>
      </c>
      <c r="F79" t="s">
        <v>35</v>
      </c>
      <c r="G79" t="e">
        <f>-MY MATH NATIONAL STUDENT</f>
        <v>#NAME?</v>
      </c>
      <c r="H79">
        <v>3</v>
      </c>
      <c r="I79">
        <v>1110</v>
      </c>
      <c r="K79">
        <v>521</v>
      </c>
      <c r="L79">
        <v>9900</v>
      </c>
      <c r="M79">
        <v>110000</v>
      </c>
      <c r="N79">
        <v>4</v>
      </c>
      <c r="O79">
        <v>0</v>
      </c>
      <c r="P79">
        <v>0</v>
      </c>
      <c r="Q79">
        <v>0</v>
      </c>
      <c r="R79">
        <v>7391.16</v>
      </c>
      <c r="S79">
        <v>2016</v>
      </c>
      <c r="T79" t="e">
        <f>VLOOKUP(J79,[1]Revedit!$A$816:$C$1019,3,FALSE)</f>
        <v>#N/A</v>
      </c>
      <c r="U79" t="str">
        <f>VLOOKUP(LEFT(I79,2)*100,[1]Revedit!$A$1:$C$397,3)</f>
        <v>1100-REGULAR INSTRUCTION</v>
      </c>
      <c r="V79" t="str">
        <f>VLOOKUP(K79,[1]Revedit!$A$513:$C$814,3,FALSE)</f>
        <v>521-NEW TEXTBOOKS</v>
      </c>
    </row>
    <row r="80" spans="1:22" hidden="1" x14ac:dyDescent="0.25">
      <c r="A80" s="1">
        <v>42249</v>
      </c>
      <c r="B80">
        <v>100830</v>
      </c>
      <c r="D80">
        <v>1555533</v>
      </c>
      <c r="E80">
        <v>7210</v>
      </c>
      <c r="F80" t="s">
        <v>35</v>
      </c>
      <c r="G80" t="e">
        <f>-MY MATH NATIONAL STUDENT</f>
        <v>#NAME?</v>
      </c>
      <c r="H80">
        <v>3</v>
      </c>
      <c r="I80">
        <v>1110</v>
      </c>
      <c r="K80">
        <v>521</v>
      </c>
      <c r="L80">
        <v>9900</v>
      </c>
      <c r="M80">
        <v>110000</v>
      </c>
      <c r="N80">
        <v>8</v>
      </c>
      <c r="O80">
        <v>0</v>
      </c>
      <c r="P80">
        <v>0</v>
      </c>
      <c r="Q80">
        <v>0</v>
      </c>
      <c r="R80">
        <v>7391.16</v>
      </c>
      <c r="S80">
        <v>2016</v>
      </c>
      <c r="T80" t="e">
        <f>VLOOKUP(J80,[1]Revedit!$A$816:$C$1019,3,FALSE)</f>
        <v>#N/A</v>
      </c>
      <c r="U80" t="str">
        <f>VLOOKUP(LEFT(I80,2)*100,[1]Revedit!$A$1:$C$397,3)</f>
        <v>1100-REGULAR INSTRUCTION</v>
      </c>
      <c r="V80" t="str">
        <f>VLOOKUP(K80,[1]Revedit!$A$513:$C$814,3,FALSE)</f>
        <v>521-NEW TEXTBOOKS</v>
      </c>
    </row>
    <row r="81" spans="1:22" hidden="1" x14ac:dyDescent="0.25">
      <c r="A81" s="1">
        <v>42249</v>
      </c>
      <c r="B81">
        <v>100830</v>
      </c>
      <c r="D81">
        <v>1555533</v>
      </c>
      <c r="E81">
        <v>7210</v>
      </c>
      <c r="F81" t="s">
        <v>35</v>
      </c>
      <c r="G81" t="s">
        <v>151</v>
      </c>
      <c r="H81">
        <v>3</v>
      </c>
      <c r="I81">
        <v>1110</v>
      </c>
      <c r="K81">
        <v>521</v>
      </c>
      <c r="L81">
        <v>9900</v>
      </c>
      <c r="M81">
        <v>110000</v>
      </c>
      <c r="N81">
        <v>3</v>
      </c>
      <c r="O81">
        <v>0</v>
      </c>
      <c r="P81">
        <v>0</v>
      </c>
      <c r="Q81">
        <v>0</v>
      </c>
      <c r="R81">
        <v>1046.2</v>
      </c>
      <c r="S81">
        <v>2016</v>
      </c>
      <c r="T81" t="e">
        <f>VLOOKUP(J81,[1]Revedit!$A$816:$C$1019,3,FALSE)</f>
        <v>#N/A</v>
      </c>
      <c r="U81" t="str">
        <f>VLOOKUP(LEFT(I81,2)*100,[1]Revedit!$A$1:$C$397,3)</f>
        <v>1100-REGULAR INSTRUCTION</v>
      </c>
      <c r="V81" t="str">
        <f>VLOOKUP(K81,[1]Revedit!$A$513:$C$814,3,FALSE)</f>
        <v>521-NEW TEXTBOOKS</v>
      </c>
    </row>
    <row r="82" spans="1:22" hidden="1" x14ac:dyDescent="0.25">
      <c r="A82" s="1">
        <v>42249</v>
      </c>
      <c r="B82">
        <v>100830</v>
      </c>
      <c r="D82">
        <v>1555533</v>
      </c>
      <c r="E82">
        <v>7210</v>
      </c>
      <c r="F82" t="s">
        <v>35</v>
      </c>
      <c r="G82" t="e">
        <f>-MATH GRADE K CLASSROOM</f>
        <v>#NAME?</v>
      </c>
      <c r="H82">
        <v>3</v>
      </c>
      <c r="I82">
        <v>1110</v>
      </c>
      <c r="K82">
        <v>521</v>
      </c>
      <c r="L82">
        <v>9900</v>
      </c>
      <c r="M82">
        <v>110000</v>
      </c>
      <c r="N82">
        <v>4</v>
      </c>
      <c r="O82">
        <v>0</v>
      </c>
      <c r="P82">
        <v>0</v>
      </c>
      <c r="Q82">
        <v>0</v>
      </c>
      <c r="R82">
        <v>1046.2</v>
      </c>
      <c r="S82">
        <v>2016</v>
      </c>
      <c r="T82" t="e">
        <f>VLOOKUP(J82,[1]Revedit!$A$816:$C$1019,3,FALSE)</f>
        <v>#N/A</v>
      </c>
      <c r="U82" t="str">
        <f>VLOOKUP(LEFT(I82,2)*100,[1]Revedit!$A$1:$C$397,3)</f>
        <v>1100-REGULAR INSTRUCTION</v>
      </c>
      <c r="V82" t="str">
        <f>VLOOKUP(K82,[1]Revedit!$A$513:$C$814,3,FALSE)</f>
        <v>521-NEW TEXTBOOKS</v>
      </c>
    </row>
    <row r="83" spans="1:22" hidden="1" x14ac:dyDescent="0.25">
      <c r="A83" s="1">
        <v>42249</v>
      </c>
      <c r="B83">
        <v>100830</v>
      </c>
      <c r="D83">
        <v>1555533</v>
      </c>
      <c r="E83">
        <v>7210</v>
      </c>
      <c r="F83" t="s">
        <v>35</v>
      </c>
      <c r="G83" t="e">
        <f>-MATH GRADE K CLASSROOM</f>
        <v>#NAME?</v>
      </c>
      <c r="H83">
        <v>3</v>
      </c>
      <c r="I83">
        <v>1110</v>
      </c>
      <c r="K83">
        <v>521</v>
      </c>
      <c r="L83">
        <v>9900</v>
      </c>
      <c r="M83">
        <v>110000</v>
      </c>
      <c r="N83">
        <v>8</v>
      </c>
      <c r="O83">
        <v>0</v>
      </c>
      <c r="P83">
        <v>0</v>
      </c>
      <c r="Q83">
        <v>0</v>
      </c>
      <c r="R83">
        <v>1046.2</v>
      </c>
      <c r="S83">
        <v>2016</v>
      </c>
      <c r="T83" t="e">
        <f>VLOOKUP(J83,[1]Revedit!$A$816:$C$1019,3,FALSE)</f>
        <v>#N/A</v>
      </c>
      <c r="U83" t="str">
        <f>VLOOKUP(LEFT(I83,2)*100,[1]Revedit!$A$1:$C$397,3)</f>
        <v>1100-REGULAR INSTRUCTION</v>
      </c>
      <c r="V83" t="str">
        <f>VLOOKUP(K83,[1]Revedit!$A$513:$C$814,3,FALSE)</f>
        <v>521-NEW TEXTBOOKS</v>
      </c>
    </row>
    <row r="84" spans="1:22" hidden="1" x14ac:dyDescent="0.25">
      <c r="A84" s="1">
        <v>42249</v>
      </c>
      <c r="B84">
        <v>100830</v>
      </c>
      <c r="D84">
        <v>1555532</v>
      </c>
      <c r="E84">
        <v>7210</v>
      </c>
      <c r="F84" t="s">
        <v>35</v>
      </c>
      <c r="G84" t="s">
        <v>152</v>
      </c>
      <c r="H84">
        <v>3</v>
      </c>
      <c r="I84">
        <v>1120</v>
      </c>
      <c r="K84">
        <v>521</v>
      </c>
      <c r="L84">
        <v>9900</v>
      </c>
      <c r="M84">
        <v>110000</v>
      </c>
      <c r="N84">
        <v>10</v>
      </c>
      <c r="O84">
        <v>0</v>
      </c>
      <c r="P84">
        <v>0</v>
      </c>
      <c r="Q84">
        <v>0</v>
      </c>
      <c r="R84">
        <v>17035.740000000002</v>
      </c>
      <c r="S84">
        <v>2016</v>
      </c>
      <c r="T84" t="e">
        <f>VLOOKUP(J84,[1]Revedit!$A$816:$C$1019,3,FALSE)</f>
        <v>#N/A</v>
      </c>
      <c r="U84" t="str">
        <f>VLOOKUP(LEFT(I84,2)*100,[1]Revedit!$A$1:$C$397,3)</f>
        <v>1100-REGULAR INSTRUCTION</v>
      </c>
      <c r="V84" t="str">
        <f>VLOOKUP(K84,[1]Revedit!$A$513:$C$814,3,FALSE)</f>
        <v>521-NEW TEXTBOOKS</v>
      </c>
    </row>
    <row r="85" spans="1:22" hidden="1" x14ac:dyDescent="0.25">
      <c r="A85" s="1">
        <v>42249</v>
      </c>
      <c r="B85">
        <v>100830</v>
      </c>
      <c r="D85">
        <v>1555532</v>
      </c>
      <c r="E85">
        <v>7210</v>
      </c>
      <c r="F85" t="s">
        <v>35</v>
      </c>
      <c r="G85" t="s">
        <v>153</v>
      </c>
      <c r="H85">
        <v>3</v>
      </c>
      <c r="I85">
        <v>1120</v>
      </c>
      <c r="K85">
        <v>521</v>
      </c>
      <c r="L85">
        <v>9900</v>
      </c>
      <c r="M85">
        <v>110000</v>
      </c>
      <c r="N85">
        <v>11</v>
      </c>
      <c r="O85">
        <v>0</v>
      </c>
      <c r="P85">
        <v>0</v>
      </c>
      <c r="Q85">
        <v>0</v>
      </c>
      <c r="R85">
        <v>17035.740000000002</v>
      </c>
      <c r="S85">
        <v>2016</v>
      </c>
      <c r="T85" t="e">
        <f>VLOOKUP(J85,[1]Revedit!$A$816:$C$1019,3,FALSE)</f>
        <v>#N/A</v>
      </c>
      <c r="U85" t="str">
        <f>VLOOKUP(LEFT(I85,2)*100,[1]Revedit!$A$1:$C$397,3)</f>
        <v>1100-REGULAR INSTRUCTION</v>
      </c>
      <c r="V85" t="str">
        <f>VLOOKUP(K85,[1]Revedit!$A$513:$C$814,3,FALSE)</f>
        <v>521-NEW TEXTBOOKS</v>
      </c>
    </row>
    <row r="86" spans="1:22" hidden="1" x14ac:dyDescent="0.25">
      <c r="A86" s="1">
        <v>42249</v>
      </c>
      <c r="B86">
        <v>100830</v>
      </c>
      <c r="D86">
        <v>1555532</v>
      </c>
      <c r="E86">
        <v>7210</v>
      </c>
      <c r="F86" t="s">
        <v>35</v>
      </c>
      <c r="G86" t="s">
        <v>154</v>
      </c>
      <c r="H86">
        <v>3</v>
      </c>
      <c r="I86">
        <v>1120</v>
      </c>
      <c r="K86">
        <v>521</v>
      </c>
      <c r="L86">
        <v>9900</v>
      </c>
      <c r="M86">
        <v>110000</v>
      </c>
      <c r="N86">
        <v>10</v>
      </c>
      <c r="O86">
        <v>0</v>
      </c>
      <c r="P86">
        <v>0</v>
      </c>
      <c r="Q86">
        <v>0</v>
      </c>
      <c r="R86">
        <v>15896.02</v>
      </c>
      <c r="S86">
        <v>2016</v>
      </c>
      <c r="T86" t="e">
        <f>VLOOKUP(J86,[1]Revedit!$A$816:$C$1019,3,FALSE)</f>
        <v>#N/A</v>
      </c>
      <c r="U86" t="str">
        <f>VLOOKUP(LEFT(I86,2)*100,[1]Revedit!$A$1:$C$397,3)</f>
        <v>1100-REGULAR INSTRUCTION</v>
      </c>
      <c r="V86" t="str">
        <f>VLOOKUP(K86,[1]Revedit!$A$513:$C$814,3,FALSE)</f>
        <v>521-NEW TEXTBOOKS</v>
      </c>
    </row>
    <row r="87" spans="1:22" hidden="1" x14ac:dyDescent="0.25">
      <c r="A87" s="1">
        <v>42249</v>
      </c>
      <c r="B87">
        <v>100830</v>
      </c>
      <c r="D87">
        <v>1555532</v>
      </c>
      <c r="E87">
        <v>7210</v>
      </c>
      <c r="F87" t="s">
        <v>35</v>
      </c>
      <c r="G87" t="s">
        <v>155</v>
      </c>
      <c r="H87">
        <v>3</v>
      </c>
      <c r="I87">
        <v>1120</v>
      </c>
      <c r="K87">
        <v>521</v>
      </c>
      <c r="L87">
        <v>9900</v>
      </c>
      <c r="M87">
        <v>110000</v>
      </c>
      <c r="N87">
        <v>11</v>
      </c>
      <c r="O87">
        <v>0</v>
      </c>
      <c r="P87">
        <v>0</v>
      </c>
      <c r="Q87">
        <v>0</v>
      </c>
      <c r="R87">
        <v>15896.03</v>
      </c>
      <c r="S87">
        <v>2016</v>
      </c>
      <c r="T87" t="e">
        <f>VLOOKUP(J87,[1]Revedit!$A$816:$C$1019,3,FALSE)</f>
        <v>#N/A</v>
      </c>
      <c r="U87" t="str">
        <f>VLOOKUP(LEFT(I87,2)*100,[1]Revedit!$A$1:$C$397,3)</f>
        <v>1100-REGULAR INSTRUCTION</v>
      </c>
      <c r="V87" t="str">
        <f>VLOOKUP(K87,[1]Revedit!$A$513:$C$814,3,FALSE)</f>
        <v>521-NEW TEXTBOOKS</v>
      </c>
    </row>
    <row r="88" spans="1:22" hidden="1" x14ac:dyDescent="0.25">
      <c r="A88" s="1">
        <v>42249</v>
      </c>
      <c r="B88">
        <v>100830</v>
      </c>
      <c r="D88">
        <v>1555532</v>
      </c>
      <c r="E88">
        <v>7210</v>
      </c>
      <c r="F88" t="s">
        <v>35</v>
      </c>
      <c r="G88" t="s">
        <v>156</v>
      </c>
      <c r="H88">
        <v>3</v>
      </c>
      <c r="I88">
        <v>1120</v>
      </c>
      <c r="K88">
        <v>521</v>
      </c>
      <c r="L88">
        <v>9900</v>
      </c>
      <c r="M88">
        <v>110000</v>
      </c>
      <c r="N88">
        <v>10</v>
      </c>
      <c r="O88">
        <v>0</v>
      </c>
      <c r="P88">
        <v>0</v>
      </c>
      <c r="Q88">
        <v>0</v>
      </c>
      <c r="R88">
        <v>5998.5</v>
      </c>
      <c r="S88">
        <v>2016</v>
      </c>
      <c r="T88" t="e">
        <f>VLOOKUP(J88,[1]Revedit!$A$816:$C$1019,3,FALSE)</f>
        <v>#N/A</v>
      </c>
      <c r="U88" t="str">
        <f>VLOOKUP(LEFT(I88,2)*100,[1]Revedit!$A$1:$C$397,3)</f>
        <v>1100-REGULAR INSTRUCTION</v>
      </c>
      <c r="V88" t="str">
        <f>VLOOKUP(K88,[1]Revedit!$A$513:$C$814,3,FALSE)</f>
        <v>521-NEW TEXTBOOKS</v>
      </c>
    </row>
    <row r="89" spans="1:22" hidden="1" x14ac:dyDescent="0.25">
      <c r="A89" s="1">
        <v>42249</v>
      </c>
      <c r="B89">
        <v>100830</v>
      </c>
      <c r="D89">
        <v>1555532</v>
      </c>
      <c r="E89">
        <v>7210</v>
      </c>
      <c r="F89" t="s">
        <v>35</v>
      </c>
      <c r="G89" t="s">
        <v>157</v>
      </c>
      <c r="H89">
        <v>3</v>
      </c>
      <c r="I89">
        <v>1120</v>
      </c>
      <c r="K89">
        <v>521</v>
      </c>
      <c r="L89">
        <v>9900</v>
      </c>
      <c r="M89">
        <v>110000</v>
      </c>
      <c r="N89">
        <v>11</v>
      </c>
      <c r="O89">
        <v>0</v>
      </c>
      <c r="P89">
        <v>0</v>
      </c>
      <c r="Q89">
        <v>0</v>
      </c>
      <c r="R89">
        <v>5998.5</v>
      </c>
      <c r="S89">
        <v>2016</v>
      </c>
      <c r="T89" t="e">
        <f>VLOOKUP(J89,[1]Revedit!$A$816:$C$1019,3,FALSE)</f>
        <v>#N/A</v>
      </c>
      <c r="U89" t="str">
        <f>VLOOKUP(LEFT(I89,2)*100,[1]Revedit!$A$1:$C$397,3)</f>
        <v>1100-REGULAR INSTRUCTION</v>
      </c>
      <c r="V89" t="str">
        <f>VLOOKUP(K89,[1]Revedit!$A$513:$C$814,3,FALSE)</f>
        <v>521-NEW TEXTBOOKS</v>
      </c>
    </row>
    <row r="90" spans="1:22" hidden="1" x14ac:dyDescent="0.25">
      <c r="A90" s="1">
        <v>42249</v>
      </c>
      <c r="B90">
        <v>100830</v>
      </c>
      <c r="D90">
        <v>1555532</v>
      </c>
      <c r="E90">
        <v>7210</v>
      </c>
      <c r="F90" t="s">
        <v>35</v>
      </c>
      <c r="G90" t="s">
        <v>158</v>
      </c>
      <c r="H90">
        <v>3</v>
      </c>
      <c r="I90">
        <v>1130</v>
      </c>
      <c r="K90">
        <v>521</v>
      </c>
      <c r="L90">
        <v>9900</v>
      </c>
      <c r="M90">
        <v>110000</v>
      </c>
      <c r="N90">
        <v>1</v>
      </c>
      <c r="O90">
        <v>0</v>
      </c>
      <c r="P90">
        <v>0</v>
      </c>
      <c r="Q90">
        <v>0</v>
      </c>
      <c r="R90">
        <v>13712.16</v>
      </c>
      <c r="S90">
        <v>2016</v>
      </c>
      <c r="T90" t="e">
        <f>VLOOKUP(J90,[1]Revedit!$A$816:$C$1019,3,FALSE)</f>
        <v>#N/A</v>
      </c>
      <c r="U90" t="str">
        <f>VLOOKUP(LEFT(I90,2)*100,[1]Revedit!$A$1:$C$397,3)</f>
        <v>1100-REGULAR INSTRUCTION</v>
      </c>
      <c r="V90" t="str">
        <f>VLOOKUP(K90,[1]Revedit!$A$513:$C$814,3,FALSE)</f>
        <v>521-NEW TEXTBOOKS</v>
      </c>
    </row>
    <row r="91" spans="1:22" hidden="1" x14ac:dyDescent="0.25">
      <c r="A91" s="1">
        <v>42249</v>
      </c>
      <c r="B91">
        <v>100830</v>
      </c>
      <c r="D91">
        <v>1555532</v>
      </c>
      <c r="E91">
        <v>7210</v>
      </c>
      <c r="F91" t="s">
        <v>35</v>
      </c>
      <c r="G91" t="s">
        <v>159</v>
      </c>
      <c r="H91">
        <v>3</v>
      </c>
      <c r="I91">
        <v>1130</v>
      </c>
      <c r="K91">
        <v>521</v>
      </c>
      <c r="L91">
        <v>9900</v>
      </c>
      <c r="M91">
        <v>110000</v>
      </c>
      <c r="N91">
        <v>2</v>
      </c>
      <c r="O91">
        <v>0</v>
      </c>
      <c r="P91">
        <v>0</v>
      </c>
      <c r="Q91">
        <v>0</v>
      </c>
      <c r="R91">
        <v>13712.16</v>
      </c>
      <c r="S91">
        <v>2016</v>
      </c>
      <c r="T91" t="e">
        <f>VLOOKUP(J91,[1]Revedit!$A$816:$C$1019,3,FALSE)</f>
        <v>#N/A</v>
      </c>
      <c r="U91" t="str">
        <f>VLOOKUP(LEFT(I91,2)*100,[1]Revedit!$A$1:$C$397,3)</f>
        <v>1100-REGULAR INSTRUCTION</v>
      </c>
      <c r="V91" t="str">
        <f>VLOOKUP(K91,[1]Revedit!$A$513:$C$814,3,FALSE)</f>
        <v>521-NEW TEXTBOOKS</v>
      </c>
    </row>
    <row r="92" spans="1:22" hidden="1" x14ac:dyDescent="0.25">
      <c r="A92" s="1">
        <v>42249</v>
      </c>
      <c r="B92">
        <v>100830</v>
      </c>
      <c r="D92">
        <v>1555532</v>
      </c>
      <c r="E92">
        <v>7210</v>
      </c>
      <c r="F92" t="s">
        <v>35</v>
      </c>
      <c r="G92" t="s">
        <v>160</v>
      </c>
      <c r="H92">
        <v>3</v>
      </c>
      <c r="I92">
        <v>1130</v>
      </c>
      <c r="K92">
        <v>521</v>
      </c>
      <c r="L92">
        <v>9900</v>
      </c>
      <c r="M92">
        <v>110000</v>
      </c>
      <c r="N92">
        <v>1</v>
      </c>
      <c r="O92">
        <v>0</v>
      </c>
      <c r="P92">
        <v>0</v>
      </c>
      <c r="Q92">
        <v>0</v>
      </c>
      <c r="R92">
        <v>16207.95</v>
      </c>
      <c r="S92">
        <v>2016</v>
      </c>
      <c r="T92" t="e">
        <f>VLOOKUP(J92,[1]Revedit!$A$816:$C$1019,3,FALSE)</f>
        <v>#N/A</v>
      </c>
      <c r="U92" t="str">
        <f>VLOOKUP(LEFT(I92,2)*100,[1]Revedit!$A$1:$C$397,3)</f>
        <v>1100-REGULAR INSTRUCTION</v>
      </c>
      <c r="V92" t="str">
        <f>VLOOKUP(K92,[1]Revedit!$A$513:$C$814,3,FALSE)</f>
        <v>521-NEW TEXTBOOKS</v>
      </c>
    </row>
    <row r="93" spans="1:22" hidden="1" x14ac:dyDescent="0.25">
      <c r="A93" s="1">
        <v>42249</v>
      </c>
      <c r="B93">
        <v>100830</v>
      </c>
      <c r="D93">
        <v>1555532</v>
      </c>
      <c r="E93">
        <v>7210</v>
      </c>
      <c r="F93" t="s">
        <v>35</v>
      </c>
      <c r="G93" t="e">
        <f>-GEOMETRY STUDENT EDITION WITH</f>
        <v>#NAME?</v>
      </c>
      <c r="H93">
        <v>3</v>
      </c>
      <c r="I93">
        <v>1130</v>
      </c>
      <c r="K93">
        <v>521</v>
      </c>
      <c r="L93">
        <v>9900</v>
      </c>
      <c r="M93">
        <v>110000</v>
      </c>
      <c r="N93">
        <v>2</v>
      </c>
      <c r="O93">
        <v>0</v>
      </c>
      <c r="P93">
        <v>0</v>
      </c>
      <c r="Q93">
        <v>0</v>
      </c>
      <c r="R93">
        <v>16207.95</v>
      </c>
      <c r="S93">
        <v>2016</v>
      </c>
      <c r="T93" t="e">
        <f>VLOOKUP(J93,[1]Revedit!$A$816:$C$1019,3,FALSE)</f>
        <v>#N/A</v>
      </c>
      <c r="U93" t="str">
        <f>VLOOKUP(LEFT(I93,2)*100,[1]Revedit!$A$1:$C$397,3)</f>
        <v>1100-REGULAR INSTRUCTION</v>
      </c>
      <c r="V93" t="str">
        <f>VLOOKUP(K93,[1]Revedit!$A$513:$C$814,3,FALSE)</f>
        <v>521-NEW TEXTBOOKS</v>
      </c>
    </row>
    <row r="94" spans="1:22" hidden="1" x14ac:dyDescent="0.25">
      <c r="A94" s="1">
        <v>42249</v>
      </c>
      <c r="B94">
        <v>100830</v>
      </c>
      <c r="D94">
        <v>1555532</v>
      </c>
      <c r="E94">
        <v>7210</v>
      </c>
      <c r="F94" t="s">
        <v>35</v>
      </c>
      <c r="G94" t="s">
        <v>161</v>
      </c>
      <c r="H94">
        <v>3</v>
      </c>
      <c r="I94">
        <v>1130</v>
      </c>
      <c r="K94">
        <v>521</v>
      </c>
      <c r="L94">
        <v>9900</v>
      </c>
      <c r="M94">
        <v>110000</v>
      </c>
      <c r="N94">
        <v>1</v>
      </c>
      <c r="O94">
        <v>0</v>
      </c>
      <c r="P94">
        <v>0</v>
      </c>
      <c r="Q94">
        <v>0</v>
      </c>
      <c r="R94">
        <v>16912.8</v>
      </c>
      <c r="S94">
        <v>2016</v>
      </c>
      <c r="T94" t="e">
        <f>VLOOKUP(J94,[1]Revedit!$A$816:$C$1019,3,FALSE)</f>
        <v>#N/A</v>
      </c>
      <c r="U94" t="str">
        <f>VLOOKUP(LEFT(I94,2)*100,[1]Revedit!$A$1:$C$397,3)</f>
        <v>1100-REGULAR INSTRUCTION</v>
      </c>
      <c r="V94" t="str">
        <f>VLOOKUP(K94,[1]Revedit!$A$513:$C$814,3,FALSE)</f>
        <v>521-NEW TEXTBOOKS</v>
      </c>
    </row>
    <row r="95" spans="1:22" hidden="1" x14ac:dyDescent="0.25">
      <c r="A95" s="1">
        <v>42249</v>
      </c>
      <c r="B95">
        <v>100830</v>
      </c>
      <c r="D95">
        <v>1555532</v>
      </c>
      <c r="E95">
        <v>7210</v>
      </c>
      <c r="F95" t="s">
        <v>35</v>
      </c>
      <c r="G95" t="s">
        <v>162</v>
      </c>
      <c r="H95">
        <v>3</v>
      </c>
      <c r="I95">
        <v>1130</v>
      </c>
      <c r="K95">
        <v>521</v>
      </c>
      <c r="L95">
        <v>9900</v>
      </c>
      <c r="M95">
        <v>110000</v>
      </c>
      <c r="N95">
        <v>2</v>
      </c>
      <c r="O95">
        <v>0</v>
      </c>
      <c r="P95">
        <v>0</v>
      </c>
      <c r="Q95">
        <v>0</v>
      </c>
      <c r="R95">
        <v>16912.8</v>
      </c>
      <c r="S95">
        <v>2016</v>
      </c>
      <c r="T95" t="e">
        <f>VLOOKUP(J95,[1]Revedit!$A$816:$C$1019,3,FALSE)</f>
        <v>#N/A</v>
      </c>
      <c r="U95" t="str">
        <f>VLOOKUP(LEFT(I95,2)*100,[1]Revedit!$A$1:$C$397,3)</f>
        <v>1100-REGULAR INSTRUCTION</v>
      </c>
      <c r="V95" t="str">
        <f>VLOOKUP(K95,[1]Revedit!$A$513:$C$814,3,FALSE)</f>
        <v>521-NEW TEXTBOOKS</v>
      </c>
    </row>
    <row r="96" spans="1:22" hidden="1" x14ac:dyDescent="0.25">
      <c r="A96" s="1">
        <v>42249</v>
      </c>
      <c r="B96">
        <v>100830</v>
      </c>
      <c r="D96">
        <v>1555532</v>
      </c>
      <c r="E96">
        <v>7210</v>
      </c>
      <c r="F96" t="s">
        <v>35</v>
      </c>
      <c r="G96" t="s">
        <v>163</v>
      </c>
      <c r="H96">
        <v>3</v>
      </c>
      <c r="I96">
        <v>1130</v>
      </c>
      <c r="K96">
        <v>521</v>
      </c>
      <c r="L96">
        <v>9900</v>
      </c>
      <c r="M96">
        <v>110000</v>
      </c>
      <c r="N96">
        <v>1</v>
      </c>
      <c r="O96">
        <v>0</v>
      </c>
      <c r="P96">
        <v>0</v>
      </c>
      <c r="Q96">
        <v>0</v>
      </c>
      <c r="R96">
        <v>0</v>
      </c>
      <c r="S96">
        <v>2016</v>
      </c>
      <c r="T96" t="e">
        <f>VLOOKUP(J96,[1]Revedit!$A$816:$C$1019,3,FALSE)</f>
        <v>#N/A</v>
      </c>
      <c r="U96" t="str">
        <f>VLOOKUP(LEFT(I96,2)*100,[1]Revedit!$A$1:$C$397,3)</f>
        <v>1100-REGULAR INSTRUCTION</v>
      </c>
      <c r="V96" t="str">
        <f>VLOOKUP(K96,[1]Revedit!$A$513:$C$814,3,FALSE)</f>
        <v>521-NEW TEXTBOOKS</v>
      </c>
    </row>
    <row r="97" spans="1:22" hidden="1" x14ac:dyDescent="0.25">
      <c r="A97" s="1">
        <v>42249</v>
      </c>
      <c r="B97">
        <v>100830</v>
      </c>
      <c r="D97">
        <v>1555532</v>
      </c>
      <c r="E97">
        <v>7210</v>
      </c>
      <c r="F97" t="s">
        <v>35</v>
      </c>
      <c r="G97" t="s">
        <v>164</v>
      </c>
      <c r="H97">
        <v>3</v>
      </c>
      <c r="I97">
        <v>1130</v>
      </c>
      <c r="K97">
        <v>521</v>
      </c>
      <c r="L97">
        <v>9900</v>
      </c>
      <c r="M97">
        <v>110000</v>
      </c>
      <c r="N97">
        <v>2</v>
      </c>
      <c r="O97">
        <v>0</v>
      </c>
      <c r="P97">
        <v>0</v>
      </c>
      <c r="Q97">
        <v>0</v>
      </c>
      <c r="R97">
        <v>0</v>
      </c>
      <c r="S97">
        <v>2016</v>
      </c>
      <c r="T97" t="e">
        <f>VLOOKUP(J97,[1]Revedit!$A$816:$C$1019,3,FALSE)</f>
        <v>#N/A</v>
      </c>
      <c r="U97" t="str">
        <f>VLOOKUP(LEFT(I97,2)*100,[1]Revedit!$A$1:$C$397,3)</f>
        <v>1100-REGULAR INSTRUCTION</v>
      </c>
      <c r="V97" t="str">
        <f>VLOOKUP(K97,[1]Revedit!$A$513:$C$814,3,FALSE)</f>
        <v>521-NEW TEXTBOOKS</v>
      </c>
    </row>
    <row r="98" spans="1:22" hidden="1" x14ac:dyDescent="0.25">
      <c r="A98" s="1">
        <v>42249</v>
      </c>
      <c r="B98">
        <v>100830</v>
      </c>
      <c r="D98">
        <v>1555532</v>
      </c>
      <c r="E98">
        <v>7210</v>
      </c>
      <c r="F98" t="s">
        <v>35</v>
      </c>
      <c r="G98" t="s">
        <v>165</v>
      </c>
      <c r="H98">
        <v>3</v>
      </c>
      <c r="I98">
        <v>1130</v>
      </c>
      <c r="K98">
        <v>521</v>
      </c>
      <c r="L98">
        <v>9900</v>
      </c>
      <c r="M98">
        <v>110000</v>
      </c>
      <c r="N98">
        <v>1</v>
      </c>
      <c r="O98">
        <v>0</v>
      </c>
      <c r="P98">
        <v>0</v>
      </c>
      <c r="Q98">
        <v>0</v>
      </c>
      <c r="R98">
        <v>0</v>
      </c>
      <c r="S98">
        <v>2016</v>
      </c>
      <c r="T98" t="e">
        <f>VLOOKUP(J98,[1]Revedit!$A$816:$C$1019,3,FALSE)</f>
        <v>#N/A</v>
      </c>
      <c r="U98" t="str">
        <f>VLOOKUP(LEFT(I98,2)*100,[1]Revedit!$A$1:$C$397,3)</f>
        <v>1100-REGULAR INSTRUCTION</v>
      </c>
      <c r="V98" t="str">
        <f>VLOOKUP(K98,[1]Revedit!$A$513:$C$814,3,FALSE)</f>
        <v>521-NEW TEXTBOOKS</v>
      </c>
    </row>
    <row r="99" spans="1:22" hidden="1" x14ac:dyDescent="0.25">
      <c r="A99" s="1">
        <v>42249</v>
      </c>
      <c r="B99">
        <v>100830</v>
      </c>
      <c r="D99">
        <v>1555532</v>
      </c>
      <c r="E99">
        <v>7210</v>
      </c>
      <c r="F99" t="s">
        <v>35</v>
      </c>
      <c r="G99" t="s">
        <v>166</v>
      </c>
      <c r="H99">
        <v>3</v>
      </c>
      <c r="I99">
        <v>1130</v>
      </c>
      <c r="K99">
        <v>521</v>
      </c>
      <c r="L99">
        <v>9900</v>
      </c>
      <c r="M99">
        <v>110000</v>
      </c>
      <c r="N99">
        <v>2</v>
      </c>
      <c r="O99">
        <v>0</v>
      </c>
      <c r="P99">
        <v>0</v>
      </c>
      <c r="Q99">
        <v>0</v>
      </c>
      <c r="R99">
        <v>0</v>
      </c>
      <c r="S99">
        <v>2016</v>
      </c>
      <c r="T99" t="e">
        <f>VLOOKUP(J99,[1]Revedit!$A$816:$C$1019,3,FALSE)</f>
        <v>#N/A</v>
      </c>
      <c r="U99" t="str">
        <f>VLOOKUP(LEFT(I99,2)*100,[1]Revedit!$A$1:$C$397,3)</f>
        <v>1100-REGULAR INSTRUCTION</v>
      </c>
      <c r="V99" t="str">
        <f>VLOOKUP(K99,[1]Revedit!$A$513:$C$814,3,FALSE)</f>
        <v>521-NEW TEXTBOOKS</v>
      </c>
    </row>
    <row r="100" spans="1:22" hidden="1" x14ac:dyDescent="0.25">
      <c r="A100" s="1">
        <v>42249</v>
      </c>
      <c r="B100">
        <v>100830</v>
      </c>
      <c r="D100">
        <v>1555532</v>
      </c>
      <c r="E100">
        <v>7210</v>
      </c>
      <c r="F100" t="s">
        <v>35</v>
      </c>
      <c r="G100" t="s">
        <v>108</v>
      </c>
      <c r="H100">
        <v>3</v>
      </c>
      <c r="I100">
        <v>1130</v>
      </c>
      <c r="K100">
        <v>511</v>
      </c>
      <c r="L100">
        <v>9900</v>
      </c>
      <c r="M100">
        <v>0</v>
      </c>
      <c r="N100">
        <v>1</v>
      </c>
      <c r="O100">
        <v>0</v>
      </c>
      <c r="P100">
        <v>0</v>
      </c>
      <c r="Q100">
        <v>0</v>
      </c>
      <c r="R100">
        <v>0</v>
      </c>
      <c r="S100">
        <v>2016</v>
      </c>
      <c r="T100" t="e">
        <f>VLOOKUP(J100,[1]Revedit!$A$816:$C$1019,3,FALSE)</f>
        <v>#N/A</v>
      </c>
      <c r="U100" t="str">
        <f>VLOOKUP(LEFT(I100,2)*100,[1]Revedit!$A$1:$C$397,3)</f>
        <v>1100-REGULAR INSTRUCTION</v>
      </c>
      <c r="V100" t="str">
        <f>VLOOKUP(K100,[1]Revedit!$A$513:$C$814,3,FALSE)</f>
        <v>511-CLASSROOM SUPPLIES</v>
      </c>
    </row>
    <row r="101" spans="1:22" hidden="1" x14ac:dyDescent="0.25">
      <c r="A101" s="1">
        <v>42249</v>
      </c>
      <c r="B101">
        <v>100830</v>
      </c>
      <c r="D101">
        <v>1555532</v>
      </c>
      <c r="E101">
        <v>7210</v>
      </c>
      <c r="F101" t="s">
        <v>35</v>
      </c>
      <c r="G101" t="e">
        <f>-Chromebooks</f>
        <v>#NAME?</v>
      </c>
      <c r="H101">
        <v>3</v>
      </c>
      <c r="I101">
        <v>1130</v>
      </c>
      <c r="K101">
        <v>511</v>
      </c>
      <c r="L101">
        <v>9900</v>
      </c>
      <c r="M101">
        <v>0</v>
      </c>
      <c r="N101">
        <v>2</v>
      </c>
      <c r="O101">
        <v>0</v>
      </c>
      <c r="P101">
        <v>0</v>
      </c>
      <c r="Q101">
        <v>0</v>
      </c>
      <c r="R101">
        <v>0</v>
      </c>
      <c r="S101">
        <v>2016</v>
      </c>
      <c r="T101" t="e">
        <f>VLOOKUP(J101,[1]Revedit!$A$816:$C$1019,3,FALSE)</f>
        <v>#N/A</v>
      </c>
      <c r="U101" t="str">
        <f>VLOOKUP(LEFT(I101,2)*100,[1]Revedit!$A$1:$C$397,3)</f>
        <v>1100-REGULAR INSTRUCTION</v>
      </c>
      <c r="V101" t="str">
        <f>VLOOKUP(K101,[1]Revedit!$A$513:$C$814,3,FALSE)</f>
        <v>511-CLASSROOM SUPPLIES</v>
      </c>
    </row>
    <row r="102" spans="1:22" hidden="1" x14ac:dyDescent="0.25">
      <c r="A102" s="1">
        <v>42249</v>
      </c>
      <c r="B102">
        <v>100830</v>
      </c>
      <c r="D102">
        <v>1555532</v>
      </c>
      <c r="E102">
        <v>7210</v>
      </c>
      <c r="F102" t="s">
        <v>35</v>
      </c>
      <c r="G102" t="s">
        <v>167</v>
      </c>
      <c r="H102">
        <v>3</v>
      </c>
      <c r="I102">
        <v>1130</v>
      </c>
      <c r="K102">
        <v>521</v>
      </c>
      <c r="L102">
        <v>9900</v>
      </c>
      <c r="M102">
        <v>110000</v>
      </c>
      <c r="N102">
        <v>1</v>
      </c>
      <c r="O102">
        <v>0</v>
      </c>
      <c r="P102">
        <v>0</v>
      </c>
      <c r="Q102">
        <v>0</v>
      </c>
      <c r="R102">
        <v>4528.4399999999996</v>
      </c>
      <c r="S102">
        <v>2016</v>
      </c>
      <c r="T102" t="e">
        <f>VLOOKUP(J102,[1]Revedit!$A$816:$C$1019,3,FALSE)</f>
        <v>#N/A</v>
      </c>
      <c r="U102" t="str">
        <f>VLOOKUP(LEFT(I102,2)*100,[1]Revedit!$A$1:$C$397,3)</f>
        <v>1100-REGULAR INSTRUCTION</v>
      </c>
      <c r="V102" t="str">
        <f>VLOOKUP(K102,[1]Revedit!$A$513:$C$814,3,FALSE)</f>
        <v>521-NEW TEXTBOOKS</v>
      </c>
    </row>
    <row r="103" spans="1:22" hidden="1" x14ac:dyDescent="0.25">
      <c r="A103" s="1">
        <v>42249</v>
      </c>
      <c r="B103">
        <v>100830</v>
      </c>
      <c r="D103">
        <v>1555532</v>
      </c>
      <c r="E103">
        <v>7210</v>
      </c>
      <c r="F103" t="s">
        <v>35</v>
      </c>
      <c r="G103" t="s">
        <v>168</v>
      </c>
      <c r="H103">
        <v>3</v>
      </c>
      <c r="I103">
        <v>1130</v>
      </c>
      <c r="K103">
        <v>521</v>
      </c>
      <c r="L103">
        <v>9900</v>
      </c>
      <c r="M103">
        <v>110000</v>
      </c>
      <c r="N103">
        <v>2</v>
      </c>
      <c r="O103">
        <v>0</v>
      </c>
      <c r="P103">
        <v>0</v>
      </c>
      <c r="Q103">
        <v>0</v>
      </c>
      <c r="R103">
        <v>4528.4399999999996</v>
      </c>
      <c r="S103">
        <v>2016</v>
      </c>
      <c r="T103" t="e">
        <f>VLOOKUP(J103,[1]Revedit!$A$816:$C$1019,3,FALSE)</f>
        <v>#N/A</v>
      </c>
      <c r="U103" t="str">
        <f>VLOOKUP(LEFT(I103,2)*100,[1]Revedit!$A$1:$C$397,3)</f>
        <v>1100-REGULAR INSTRUCTION</v>
      </c>
      <c r="V103" t="str">
        <f>VLOOKUP(K103,[1]Revedit!$A$513:$C$814,3,FALSE)</f>
        <v>521-NEW TEXTBOOKS</v>
      </c>
    </row>
    <row r="104" spans="1:22" hidden="1" x14ac:dyDescent="0.25">
      <c r="A104" s="1">
        <v>42249</v>
      </c>
      <c r="B104">
        <v>100830</v>
      </c>
      <c r="D104">
        <v>1555532</v>
      </c>
      <c r="E104">
        <v>7210</v>
      </c>
      <c r="F104" t="s">
        <v>35</v>
      </c>
      <c r="G104" t="s">
        <v>168</v>
      </c>
      <c r="H104">
        <v>3</v>
      </c>
      <c r="I104">
        <v>1120</v>
      </c>
      <c r="K104">
        <v>521</v>
      </c>
      <c r="L104">
        <v>9900</v>
      </c>
      <c r="M104">
        <v>110000</v>
      </c>
      <c r="N104">
        <v>10</v>
      </c>
      <c r="O104">
        <v>0</v>
      </c>
      <c r="P104">
        <v>0</v>
      </c>
      <c r="Q104">
        <v>0</v>
      </c>
      <c r="R104">
        <v>4528.4399999999996</v>
      </c>
      <c r="S104">
        <v>2016</v>
      </c>
      <c r="T104" t="e">
        <f>VLOOKUP(J104,[1]Revedit!$A$816:$C$1019,3,FALSE)</f>
        <v>#N/A</v>
      </c>
      <c r="U104" t="str">
        <f>VLOOKUP(LEFT(I104,2)*100,[1]Revedit!$A$1:$C$397,3)</f>
        <v>1100-REGULAR INSTRUCTION</v>
      </c>
      <c r="V104" t="str">
        <f>VLOOKUP(K104,[1]Revedit!$A$513:$C$814,3,FALSE)</f>
        <v>521-NEW TEXTBOOKS</v>
      </c>
    </row>
    <row r="105" spans="1:22" hidden="1" x14ac:dyDescent="0.25">
      <c r="A105" s="1">
        <v>42249</v>
      </c>
      <c r="B105">
        <v>100830</v>
      </c>
      <c r="D105">
        <v>1555532</v>
      </c>
      <c r="E105">
        <v>7210</v>
      </c>
      <c r="F105" t="s">
        <v>35</v>
      </c>
      <c r="G105" t="s">
        <v>168</v>
      </c>
      <c r="H105">
        <v>3</v>
      </c>
      <c r="I105">
        <v>1120</v>
      </c>
      <c r="K105">
        <v>521</v>
      </c>
      <c r="L105">
        <v>9900</v>
      </c>
      <c r="M105">
        <v>110000</v>
      </c>
      <c r="N105">
        <v>11</v>
      </c>
      <c r="O105">
        <v>0</v>
      </c>
      <c r="P105">
        <v>0</v>
      </c>
      <c r="Q105">
        <v>0</v>
      </c>
      <c r="R105">
        <v>4528.4399999999996</v>
      </c>
      <c r="S105">
        <v>2016</v>
      </c>
      <c r="T105" t="e">
        <f>VLOOKUP(J105,[1]Revedit!$A$816:$C$1019,3,FALSE)</f>
        <v>#N/A</v>
      </c>
      <c r="U105" t="str">
        <f>VLOOKUP(LEFT(I105,2)*100,[1]Revedit!$A$1:$C$397,3)</f>
        <v>1100-REGULAR INSTRUCTION</v>
      </c>
      <c r="V105" t="str">
        <f>VLOOKUP(K105,[1]Revedit!$A$513:$C$814,3,FALSE)</f>
        <v>521-NEW TEXTBOOKS</v>
      </c>
    </row>
    <row r="106" spans="1:22" hidden="1" x14ac:dyDescent="0.25">
      <c r="A106" s="1">
        <v>42250</v>
      </c>
      <c r="B106">
        <v>100836</v>
      </c>
      <c r="D106">
        <v>160144</v>
      </c>
      <c r="E106">
        <v>2454</v>
      </c>
      <c r="F106" t="s">
        <v>47</v>
      </c>
      <c r="G106" t="s">
        <v>169</v>
      </c>
      <c r="H106">
        <v>3</v>
      </c>
      <c r="I106">
        <v>4134</v>
      </c>
      <c r="K106">
        <v>640</v>
      </c>
      <c r="L106">
        <v>9900</v>
      </c>
      <c r="M106">
        <v>0</v>
      </c>
      <c r="N106">
        <v>1</v>
      </c>
      <c r="O106">
        <v>0</v>
      </c>
      <c r="P106">
        <v>0</v>
      </c>
      <c r="Q106">
        <v>0</v>
      </c>
      <c r="R106">
        <v>3150</v>
      </c>
      <c r="S106">
        <v>2016</v>
      </c>
      <c r="T106" t="e">
        <f>VLOOKUP(J106,[1]Revedit!$A$816:$C$1019,3,FALSE)</f>
        <v>#N/A</v>
      </c>
      <c r="U106" t="str">
        <f>VLOOKUP(LEFT(I106,2)*100,[1]Revedit!$A$1:$C$397,3)</f>
        <v>4100-ACADEMIC &amp; SUBJECT ORIE</v>
      </c>
      <c r="V106" t="str">
        <f>VLOOKUP(K106,[1]Revedit!$A$513:$C$814,3,FALSE)</f>
        <v>640-EQUIPMENT</v>
      </c>
    </row>
    <row r="107" spans="1:22" hidden="1" x14ac:dyDescent="0.25">
      <c r="A107" s="1">
        <v>42250</v>
      </c>
      <c r="B107">
        <v>100846</v>
      </c>
      <c r="D107">
        <v>1655236</v>
      </c>
      <c r="E107">
        <v>7210</v>
      </c>
      <c r="F107" t="s">
        <v>35</v>
      </c>
      <c r="G107" t="s">
        <v>170</v>
      </c>
      <c r="H107">
        <v>3</v>
      </c>
      <c r="I107">
        <v>1130</v>
      </c>
      <c r="K107">
        <v>521</v>
      </c>
      <c r="L107">
        <v>9900</v>
      </c>
      <c r="M107">
        <v>110000</v>
      </c>
      <c r="N107">
        <v>1</v>
      </c>
      <c r="O107">
        <v>0</v>
      </c>
      <c r="P107">
        <v>0</v>
      </c>
      <c r="Q107">
        <v>0</v>
      </c>
      <c r="R107">
        <v>3166.02</v>
      </c>
      <c r="S107">
        <v>2016</v>
      </c>
      <c r="T107" t="e">
        <f>VLOOKUP(J107,[1]Revedit!$A$816:$C$1019,3,FALSE)</f>
        <v>#N/A</v>
      </c>
      <c r="U107" t="str">
        <f>VLOOKUP(LEFT(I107,2)*100,[1]Revedit!$A$1:$C$397,3)</f>
        <v>1100-REGULAR INSTRUCTION</v>
      </c>
      <c r="V107" t="str">
        <f>VLOOKUP(K107,[1]Revedit!$A$513:$C$814,3,FALSE)</f>
        <v>521-NEW TEXTBOOKS</v>
      </c>
    </row>
    <row r="108" spans="1:22" hidden="1" x14ac:dyDescent="0.25">
      <c r="A108" s="1">
        <v>42250</v>
      </c>
      <c r="B108">
        <v>100846</v>
      </c>
      <c r="D108">
        <v>1655236</v>
      </c>
      <c r="E108">
        <v>7210</v>
      </c>
      <c r="F108" t="s">
        <v>35</v>
      </c>
      <c r="G108" t="s">
        <v>170</v>
      </c>
      <c r="H108">
        <v>3</v>
      </c>
      <c r="I108">
        <v>1130</v>
      </c>
      <c r="K108">
        <v>521</v>
      </c>
      <c r="L108">
        <v>9900</v>
      </c>
      <c r="M108">
        <v>110000</v>
      </c>
      <c r="N108">
        <v>2</v>
      </c>
      <c r="O108">
        <v>0</v>
      </c>
      <c r="P108">
        <v>0</v>
      </c>
      <c r="Q108">
        <v>0</v>
      </c>
      <c r="R108">
        <v>3166.02</v>
      </c>
      <c r="S108">
        <v>2016</v>
      </c>
      <c r="T108" t="e">
        <f>VLOOKUP(J108,[1]Revedit!$A$816:$C$1019,3,FALSE)</f>
        <v>#N/A</v>
      </c>
      <c r="U108" t="str">
        <f>VLOOKUP(LEFT(I108,2)*100,[1]Revedit!$A$1:$C$397,3)</f>
        <v>1100-REGULAR INSTRUCTION</v>
      </c>
      <c r="V108" t="str">
        <f>VLOOKUP(K108,[1]Revedit!$A$513:$C$814,3,FALSE)</f>
        <v>521-NEW TEXTBOOKS</v>
      </c>
    </row>
    <row r="109" spans="1:22" hidden="1" x14ac:dyDescent="0.25">
      <c r="A109" s="1">
        <v>42250</v>
      </c>
      <c r="B109">
        <v>100846</v>
      </c>
      <c r="D109">
        <v>1655236</v>
      </c>
      <c r="E109">
        <v>7210</v>
      </c>
      <c r="F109" t="s">
        <v>35</v>
      </c>
      <c r="G109" t="s">
        <v>171</v>
      </c>
      <c r="H109">
        <v>3</v>
      </c>
      <c r="I109">
        <v>1130</v>
      </c>
      <c r="K109">
        <v>521</v>
      </c>
      <c r="L109">
        <v>9900</v>
      </c>
      <c r="M109">
        <v>110000</v>
      </c>
      <c r="N109">
        <v>1</v>
      </c>
      <c r="O109">
        <v>0</v>
      </c>
      <c r="P109">
        <v>0</v>
      </c>
      <c r="Q109">
        <v>0</v>
      </c>
      <c r="R109">
        <v>0</v>
      </c>
      <c r="S109">
        <v>2016</v>
      </c>
      <c r="T109" t="e">
        <f>VLOOKUP(J109,[1]Revedit!$A$816:$C$1019,3,FALSE)</f>
        <v>#N/A</v>
      </c>
      <c r="U109" t="str">
        <f>VLOOKUP(LEFT(I109,2)*100,[1]Revedit!$A$1:$C$397,3)</f>
        <v>1100-REGULAR INSTRUCTION</v>
      </c>
      <c r="V109" t="str">
        <f>VLOOKUP(K109,[1]Revedit!$A$513:$C$814,3,FALSE)</f>
        <v>521-NEW TEXTBOOKS</v>
      </c>
    </row>
    <row r="110" spans="1:22" hidden="1" x14ac:dyDescent="0.25">
      <c r="A110" s="1">
        <v>42250</v>
      </c>
      <c r="B110">
        <v>100846</v>
      </c>
      <c r="D110">
        <v>1655236</v>
      </c>
      <c r="E110">
        <v>7210</v>
      </c>
      <c r="F110" t="s">
        <v>35</v>
      </c>
      <c r="G110" t="s">
        <v>171</v>
      </c>
      <c r="H110">
        <v>3</v>
      </c>
      <c r="I110">
        <v>1130</v>
      </c>
      <c r="K110">
        <v>521</v>
      </c>
      <c r="L110">
        <v>9900</v>
      </c>
      <c r="M110">
        <v>110000</v>
      </c>
      <c r="N110">
        <v>1</v>
      </c>
      <c r="O110">
        <v>0</v>
      </c>
      <c r="P110">
        <v>0</v>
      </c>
      <c r="Q110">
        <v>0</v>
      </c>
      <c r="R110">
        <v>0</v>
      </c>
      <c r="S110">
        <v>2016</v>
      </c>
      <c r="T110" t="e">
        <f>VLOOKUP(J110,[1]Revedit!$A$816:$C$1019,3,FALSE)</f>
        <v>#N/A</v>
      </c>
      <c r="U110" t="str">
        <f>VLOOKUP(LEFT(I110,2)*100,[1]Revedit!$A$1:$C$397,3)</f>
        <v>1100-REGULAR INSTRUCTION</v>
      </c>
      <c r="V110" t="str">
        <f>VLOOKUP(K110,[1]Revedit!$A$513:$C$814,3,FALSE)</f>
        <v>521-NEW TEXTBOOKS</v>
      </c>
    </row>
    <row r="111" spans="1:22" hidden="1" x14ac:dyDescent="0.25">
      <c r="A111" s="1">
        <v>42250</v>
      </c>
      <c r="B111">
        <v>100875</v>
      </c>
      <c r="D111">
        <v>159051</v>
      </c>
      <c r="E111">
        <v>18282</v>
      </c>
      <c r="F111" t="s">
        <v>125</v>
      </c>
      <c r="G111" t="s">
        <v>172</v>
      </c>
      <c r="H111">
        <v>3</v>
      </c>
      <c r="I111">
        <v>2850</v>
      </c>
      <c r="K111">
        <v>660</v>
      </c>
      <c r="L111">
        <v>9900</v>
      </c>
      <c r="M111">
        <v>0</v>
      </c>
      <c r="N111">
        <v>90</v>
      </c>
      <c r="O111">
        <v>0</v>
      </c>
      <c r="P111">
        <v>0</v>
      </c>
      <c r="Q111">
        <v>0</v>
      </c>
      <c r="R111">
        <v>79850</v>
      </c>
      <c r="S111">
        <v>2016</v>
      </c>
      <c r="T111" t="e">
        <f>VLOOKUP(J111,[1]Revedit!$A$816:$C$1019,3,FALSE)</f>
        <v>#N/A</v>
      </c>
      <c r="U111" t="str">
        <f>VLOOKUP(LEFT(I111,2)*100,[1]Revedit!$A$1:$C$397,3)</f>
        <v>2800-SUPPORT SERV - PUPIL TR</v>
      </c>
      <c r="V111" t="str">
        <f>VLOOKUP(K111,[1]Revedit!$A$513:$C$814,3,FALSE)</f>
        <v>660-SCHOOL BUSES</v>
      </c>
    </row>
    <row r="112" spans="1:22" hidden="1" x14ac:dyDescent="0.25">
      <c r="A112" s="1">
        <v>42250</v>
      </c>
      <c r="B112">
        <v>100875</v>
      </c>
      <c r="D112">
        <v>159051</v>
      </c>
      <c r="E112">
        <v>18282</v>
      </c>
      <c r="F112" t="s">
        <v>125</v>
      </c>
      <c r="G112" t="s">
        <v>173</v>
      </c>
      <c r="H112">
        <v>3</v>
      </c>
      <c r="I112">
        <v>2850</v>
      </c>
      <c r="K112">
        <v>660</v>
      </c>
      <c r="L112">
        <v>9900</v>
      </c>
      <c r="M112">
        <v>0</v>
      </c>
      <c r="N112">
        <v>90</v>
      </c>
      <c r="O112">
        <v>0</v>
      </c>
      <c r="P112">
        <v>0</v>
      </c>
      <c r="Q112">
        <v>0</v>
      </c>
      <c r="R112">
        <v>600</v>
      </c>
      <c r="S112">
        <v>2016</v>
      </c>
      <c r="T112" t="e">
        <f>VLOOKUP(J112,[1]Revedit!$A$816:$C$1019,3,FALSE)</f>
        <v>#N/A</v>
      </c>
      <c r="U112" t="str">
        <f>VLOOKUP(LEFT(I112,2)*100,[1]Revedit!$A$1:$C$397,3)</f>
        <v>2800-SUPPORT SERV - PUPIL TR</v>
      </c>
      <c r="V112" t="str">
        <f>VLOOKUP(K112,[1]Revedit!$A$513:$C$814,3,FALSE)</f>
        <v>660-SCHOOL BUSES</v>
      </c>
    </row>
    <row r="113" spans="1:22" hidden="1" x14ac:dyDescent="0.25">
      <c r="A113" s="1">
        <v>42250</v>
      </c>
      <c r="B113">
        <v>100875</v>
      </c>
      <c r="D113">
        <v>159051</v>
      </c>
      <c r="E113">
        <v>18282</v>
      </c>
      <c r="F113" t="s">
        <v>125</v>
      </c>
      <c r="G113" t="s">
        <v>174</v>
      </c>
      <c r="H113">
        <v>3</v>
      </c>
      <c r="I113">
        <v>2850</v>
      </c>
      <c r="K113">
        <v>660</v>
      </c>
      <c r="L113">
        <v>9900</v>
      </c>
      <c r="M113">
        <v>0</v>
      </c>
      <c r="N113">
        <v>90</v>
      </c>
      <c r="O113">
        <v>0</v>
      </c>
      <c r="P113">
        <v>0</v>
      </c>
      <c r="Q113">
        <v>0</v>
      </c>
      <c r="R113">
        <v>0</v>
      </c>
      <c r="S113">
        <v>2016</v>
      </c>
      <c r="T113" t="e">
        <f>VLOOKUP(J113,[1]Revedit!$A$816:$C$1019,3,FALSE)</f>
        <v>#N/A</v>
      </c>
      <c r="U113" t="str">
        <f>VLOOKUP(LEFT(I113,2)*100,[1]Revedit!$A$1:$C$397,3)</f>
        <v>2800-SUPPORT SERV - PUPIL TR</v>
      </c>
      <c r="V113" t="str">
        <f>VLOOKUP(K113,[1]Revedit!$A$513:$C$814,3,FALSE)</f>
        <v>660-SCHOOL BUSES</v>
      </c>
    </row>
    <row r="114" spans="1:22" hidden="1" x14ac:dyDescent="0.25">
      <c r="A114" s="1">
        <v>42251</v>
      </c>
      <c r="C114">
        <v>75516</v>
      </c>
      <c r="G114" t="s">
        <v>69</v>
      </c>
      <c r="H114">
        <v>3</v>
      </c>
      <c r="J114">
        <v>3132</v>
      </c>
      <c r="L114">
        <v>9900</v>
      </c>
      <c r="M114">
        <v>0</v>
      </c>
      <c r="N114">
        <v>0</v>
      </c>
      <c r="Q114">
        <v>0.02</v>
      </c>
      <c r="R114">
        <v>0</v>
      </c>
      <c r="S114">
        <v>2016</v>
      </c>
      <c r="T114" t="str">
        <f>VLOOKUP(J114,[1]Revedit!$A$816:$C$1019,3,FALSE)</f>
        <v>3132-HOMESTEAD EXEMPTION</v>
      </c>
      <c r="U114" t="e">
        <f>VLOOKUP(LEFT(I114,2)*100,[1]Revedit!$A$1:$C$397,3)</f>
        <v>#VALUE!</v>
      </c>
      <c r="V114" t="e">
        <f>VLOOKUP(K114,[1]Revedit!$A$513:$C$814,3,FALSE)</f>
        <v>#N/A</v>
      </c>
    </row>
    <row r="115" spans="1:22" hidden="1" x14ac:dyDescent="0.25">
      <c r="A115" s="1">
        <v>42263</v>
      </c>
      <c r="B115">
        <v>100970</v>
      </c>
      <c r="D115">
        <v>166652</v>
      </c>
      <c r="E115">
        <v>21093</v>
      </c>
      <c r="F115" t="s">
        <v>175</v>
      </c>
      <c r="G115" t="s">
        <v>176</v>
      </c>
      <c r="H115">
        <v>3</v>
      </c>
      <c r="I115">
        <v>2720</v>
      </c>
      <c r="K115">
        <v>640</v>
      </c>
      <c r="L115">
        <v>9900</v>
      </c>
      <c r="M115">
        <v>0</v>
      </c>
      <c r="N115">
        <v>66</v>
      </c>
      <c r="O115">
        <v>0</v>
      </c>
      <c r="P115">
        <v>0</v>
      </c>
      <c r="Q115">
        <v>0</v>
      </c>
      <c r="R115">
        <v>699.99</v>
      </c>
      <c r="S115">
        <v>2016</v>
      </c>
      <c r="T115" t="e">
        <f>VLOOKUP(J115,[1]Revedit!$A$816:$C$1019,3,FALSE)</f>
        <v>#N/A</v>
      </c>
      <c r="U115" t="str">
        <f>VLOOKUP(LEFT(I115,2)*100,[1]Revedit!$A$1:$C$397,3)</f>
        <v>2700-OPERATION &amp; MAINT OF PL</v>
      </c>
      <c r="V115" t="str">
        <f>VLOOKUP(K115,[1]Revedit!$A$513:$C$814,3,FALSE)</f>
        <v>640-EQUIPMENT</v>
      </c>
    </row>
    <row r="116" spans="1:22" hidden="1" x14ac:dyDescent="0.25">
      <c r="A116" s="1">
        <v>42271</v>
      </c>
      <c r="B116">
        <v>101045</v>
      </c>
      <c r="D116">
        <v>160154</v>
      </c>
      <c r="E116">
        <v>6330</v>
      </c>
      <c r="F116" t="s">
        <v>39</v>
      </c>
      <c r="G116" t="s">
        <v>177</v>
      </c>
      <c r="H116">
        <v>3</v>
      </c>
      <c r="I116">
        <v>1130</v>
      </c>
      <c r="K116">
        <v>521</v>
      </c>
      <c r="L116">
        <v>9900</v>
      </c>
      <c r="M116">
        <v>60000</v>
      </c>
      <c r="N116">
        <v>1</v>
      </c>
      <c r="O116">
        <v>0</v>
      </c>
      <c r="P116">
        <v>0</v>
      </c>
      <c r="Q116">
        <v>0</v>
      </c>
      <c r="R116">
        <v>860.25</v>
      </c>
      <c r="S116">
        <v>2016</v>
      </c>
      <c r="T116" t="e">
        <f>VLOOKUP(J116,[1]Revedit!$A$816:$C$1019,3,FALSE)</f>
        <v>#N/A</v>
      </c>
      <c r="U116" t="str">
        <f>VLOOKUP(LEFT(I116,2)*100,[1]Revedit!$A$1:$C$397,3)</f>
        <v>1100-REGULAR INSTRUCTION</v>
      </c>
      <c r="V116" t="str">
        <f>VLOOKUP(K116,[1]Revedit!$A$513:$C$814,3,FALSE)</f>
        <v>521-NEW TEXTBOOKS</v>
      </c>
    </row>
    <row r="117" spans="1:22" hidden="1" x14ac:dyDescent="0.25">
      <c r="A117" s="1">
        <v>42271</v>
      </c>
      <c r="B117">
        <v>101045</v>
      </c>
      <c r="D117">
        <v>160154</v>
      </c>
      <c r="E117">
        <v>6330</v>
      </c>
      <c r="F117" t="s">
        <v>39</v>
      </c>
      <c r="G117" t="s">
        <v>177</v>
      </c>
      <c r="H117">
        <v>3</v>
      </c>
      <c r="I117">
        <v>1130</v>
      </c>
      <c r="K117">
        <v>521</v>
      </c>
      <c r="L117">
        <v>9900</v>
      </c>
      <c r="M117">
        <v>60000</v>
      </c>
      <c r="N117">
        <v>1</v>
      </c>
      <c r="O117">
        <v>0</v>
      </c>
      <c r="P117">
        <v>0</v>
      </c>
      <c r="Q117">
        <v>0</v>
      </c>
      <c r="R117">
        <v>17.55</v>
      </c>
      <c r="S117">
        <v>2016</v>
      </c>
      <c r="T117" t="e">
        <f>VLOOKUP(J117,[1]Revedit!$A$816:$C$1019,3,FALSE)</f>
        <v>#N/A</v>
      </c>
      <c r="U117" t="str">
        <f>VLOOKUP(LEFT(I117,2)*100,[1]Revedit!$A$1:$C$397,3)</f>
        <v>1100-REGULAR INSTRUCTION</v>
      </c>
      <c r="V117" t="str">
        <f>VLOOKUP(K117,[1]Revedit!$A$513:$C$814,3,FALSE)</f>
        <v>521-NEW TEXTBOOKS</v>
      </c>
    </row>
    <row r="118" spans="1:22" hidden="1" x14ac:dyDescent="0.25">
      <c r="A118" s="1">
        <v>42271</v>
      </c>
      <c r="B118">
        <v>101045</v>
      </c>
      <c r="D118">
        <v>160154</v>
      </c>
      <c r="E118">
        <v>6330</v>
      </c>
      <c r="F118" t="s">
        <v>39</v>
      </c>
      <c r="G118" t="s">
        <v>177</v>
      </c>
      <c r="H118">
        <v>3</v>
      </c>
      <c r="I118">
        <v>1130</v>
      </c>
      <c r="K118">
        <v>521</v>
      </c>
      <c r="L118">
        <v>9900</v>
      </c>
      <c r="M118">
        <v>60000</v>
      </c>
      <c r="N118">
        <v>1</v>
      </c>
      <c r="O118">
        <v>0</v>
      </c>
      <c r="P118">
        <v>0</v>
      </c>
      <c r="Q118">
        <v>0</v>
      </c>
      <c r="R118">
        <v>82.08</v>
      </c>
      <c r="S118">
        <v>2016</v>
      </c>
      <c r="T118" t="e">
        <f>VLOOKUP(J118,[1]Revedit!$A$816:$C$1019,3,FALSE)</f>
        <v>#N/A</v>
      </c>
      <c r="U118" t="str">
        <f>VLOOKUP(LEFT(I118,2)*100,[1]Revedit!$A$1:$C$397,3)</f>
        <v>1100-REGULAR INSTRUCTION</v>
      </c>
      <c r="V118" t="str">
        <f>VLOOKUP(K118,[1]Revedit!$A$513:$C$814,3,FALSE)</f>
        <v>521-NEW TEXTBOOKS</v>
      </c>
    </row>
    <row r="119" spans="1:22" hidden="1" x14ac:dyDescent="0.25">
      <c r="A119" s="1">
        <v>42271</v>
      </c>
      <c r="B119">
        <v>101045</v>
      </c>
      <c r="D119">
        <v>160154</v>
      </c>
      <c r="E119">
        <v>6330</v>
      </c>
      <c r="F119" t="s">
        <v>39</v>
      </c>
      <c r="G119" t="s">
        <v>178</v>
      </c>
      <c r="H119">
        <v>3</v>
      </c>
      <c r="I119">
        <v>1130</v>
      </c>
      <c r="K119">
        <v>521</v>
      </c>
      <c r="L119">
        <v>9900</v>
      </c>
      <c r="M119">
        <v>130000</v>
      </c>
      <c r="N119">
        <v>1</v>
      </c>
      <c r="O119">
        <v>0</v>
      </c>
      <c r="P119">
        <v>0</v>
      </c>
      <c r="Q119">
        <v>0</v>
      </c>
      <c r="R119">
        <v>1723.75</v>
      </c>
      <c r="S119">
        <v>2016</v>
      </c>
      <c r="T119" t="e">
        <f>VLOOKUP(J119,[1]Revedit!$A$816:$C$1019,3,FALSE)</f>
        <v>#N/A</v>
      </c>
      <c r="U119" t="str">
        <f>VLOOKUP(LEFT(I119,2)*100,[1]Revedit!$A$1:$C$397,3)</f>
        <v>1100-REGULAR INSTRUCTION</v>
      </c>
      <c r="V119" t="str">
        <f>VLOOKUP(K119,[1]Revedit!$A$513:$C$814,3,FALSE)</f>
        <v>521-NEW TEXTBOOKS</v>
      </c>
    </row>
    <row r="120" spans="1:22" hidden="1" x14ac:dyDescent="0.25">
      <c r="A120" s="1">
        <v>42275</v>
      </c>
      <c r="B120">
        <v>101078</v>
      </c>
      <c r="D120">
        <v>169035</v>
      </c>
      <c r="E120">
        <v>21145</v>
      </c>
      <c r="F120" t="s">
        <v>179</v>
      </c>
      <c r="G120" t="s">
        <v>180</v>
      </c>
      <c r="H120">
        <v>3</v>
      </c>
      <c r="I120">
        <v>2850</v>
      </c>
      <c r="K120">
        <v>660</v>
      </c>
      <c r="L120">
        <v>9900</v>
      </c>
      <c r="M120">
        <v>0</v>
      </c>
      <c r="N120">
        <v>90</v>
      </c>
      <c r="O120">
        <v>0</v>
      </c>
      <c r="P120">
        <v>0</v>
      </c>
      <c r="Q120">
        <v>0</v>
      </c>
      <c r="R120">
        <v>5500</v>
      </c>
      <c r="S120">
        <v>2016</v>
      </c>
      <c r="T120" t="e">
        <f>VLOOKUP(J120,[1]Revedit!$A$816:$C$1019,3,FALSE)</f>
        <v>#N/A</v>
      </c>
      <c r="U120" t="str">
        <f>VLOOKUP(LEFT(I120,2)*100,[1]Revedit!$A$1:$C$397,3)</f>
        <v>2800-SUPPORT SERV - PUPIL TR</v>
      </c>
      <c r="V120" t="str">
        <f>VLOOKUP(K120,[1]Revedit!$A$513:$C$814,3,FALSE)</f>
        <v>660-SCHOOL BUSES</v>
      </c>
    </row>
    <row r="121" spans="1:22" hidden="1" x14ac:dyDescent="0.25">
      <c r="A121" s="1">
        <v>42275</v>
      </c>
      <c r="B121">
        <v>101078</v>
      </c>
      <c r="D121">
        <v>169035</v>
      </c>
      <c r="E121">
        <v>21145</v>
      </c>
      <c r="F121" t="s">
        <v>179</v>
      </c>
      <c r="G121" t="s">
        <v>180</v>
      </c>
      <c r="H121">
        <v>3</v>
      </c>
      <c r="I121">
        <v>2850</v>
      </c>
      <c r="K121">
        <v>660</v>
      </c>
      <c r="L121">
        <v>9900</v>
      </c>
      <c r="M121">
        <v>0</v>
      </c>
      <c r="N121">
        <v>90</v>
      </c>
      <c r="O121">
        <v>0</v>
      </c>
      <c r="P121">
        <v>0</v>
      </c>
      <c r="Q121">
        <v>0</v>
      </c>
      <c r="R121">
        <v>5500</v>
      </c>
      <c r="S121">
        <v>2016</v>
      </c>
      <c r="T121" t="e">
        <f>VLOOKUP(J121,[1]Revedit!$A$816:$C$1019,3,FALSE)</f>
        <v>#N/A</v>
      </c>
      <c r="U121" t="str">
        <f>VLOOKUP(LEFT(I121,2)*100,[1]Revedit!$A$1:$C$397,3)</f>
        <v>2800-SUPPORT SERV - PUPIL TR</v>
      </c>
      <c r="V121" t="str">
        <f>VLOOKUP(K121,[1]Revedit!$A$513:$C$814,3,FALSE)</f>
        <v>660-SCHOOL BUSES</v>
      </c>
    </row>
    <row r="122" spans="1:22" hidden="1" x14ac:dyDescent="0.25">
      <c r="A122" s="1">
        <v>42286</v>
      </c>
      <c r="C122">
        <v>75796</v>
      </c>
      <c r="G122" t="s">
        <v>49</v>
      </c>
      <c r="H122">
        <v>3</v>
      </c>
      <c r="J122">
        <v>3132</v>
      </c>
      <c r="L122">
        <v>9900</v>
      </c>
      <c r="M122">
        <v>0</v>
      </c>
      <c r="N122">
        <v>0</v>
      </c>
      <c r="Q122">
        <v>135.74</v>
      </c>
      <c r="R122">
        <v>0</v>
      </c>
      <c r="S122">
        <v>2016</v>
      </c>
      <c r="T122" t="str">
        <f>VLOOKUP(J122,[1]Revedit!$A$816:$C$1019,3,FALSE)</f>
        <v>3132-HOMESTEAD EXEMPTION</v>
      </c>
      <c r="U122" t="e">
        <f>VLOOKUP(LEFT(I122,2)*100,[1]Revedit!$A$1:$C$397,3)</f>
        <v>#VALUE!</v>
      </c>
      <c r="V122" t="e">
        <f>VLOOKUP(K122,[1]Revedit!$A$513:$C$814,3,FALSE)</f>
        <v>#N/A</v>
      </c>
    </row>
    <row r="123" spans="1:22" hidden="1" x14ac:dyDescent="0.25">
      <c r="A123" s="1">
        <v>42292</v>
      </c>
      <c r="C123">
        <v>75843</v>
      </c>
      <c r="G123" t="s">
        <v>71</v>
      </c>
      <c r="H123">
        <v>3</v>
      </c>
      <c r="J123">
        <v>3131</v>
      </c>
      <c r="L123">
        <v>9900</v>
      </c>
      <c r="M123">
        <v>0</v>
      </c>
      <c r="N123">
        <v>0</v>
      </c>
      <c r="Q123">
        <v>23001.75</v>
      </c>
      <c r="R123">
        <v>0</v>
      </c>
      <c r="S123">
        <v>2016</v>
      </c>
      <c r="T123" t="str">
        <f>VLOOKUP(J123,[1]Revedit!$A$816:$C$1019,3,FALSE)</f>
        <v>3131-10% AND 2.5% ROLLBACK</v>
      </c>
      <c r="U123" t="e">
        <f>VLOOKUP(LEFT(I123,2)*100,[1]Revedit!$A$1:$C$397,3)</f>
        <v>#VALUE!</v>
      </c>
      <c r="V123" t="e">
        <f>VLOOKUP(K123,[1]Revedit!$A$513:$C$814,3,FALSE)</f>
        <v>#N/A</v>
      </c>
    </row>
    <row r="124" spans="1:22" hidden="1" x14ac:dyDescent="0.25">
      <c r="A124" s="1">
        <v>42292</v>
      </c>
      <c r="C124">
        <v>75843</v>
      </c>
      <c r="G124" t="s">
        <v>72</v>
      </c>
      <c r="H124">
        <v>3</v>
      </c>
      <c r="J124">
        <v>3132</v>
      </c>
      <c r="L124">
        <v>9900</v>
      </c>
      <c r="M124">
        <v>0</v>
      </c>
      <c r="N124">
        <v>0</v>
      </c>
      <c r="Q124">
        <v>10257.52</v>
      </c>
      <c r="R124">
        <v>0</v>
      </c>
      <c r="S124">
        <v>2016</v>
      </c>
      <c r="T124" t="str">
        <f>VLOOKUP(J124,[1]Revedit!$A$816:$C$1019,3,FALSE)</f>
        <v>3132-HOMESTEAD EXEMPTION</v>
      </c>
      <c r="U124" t="e">
        <f>VLOOKUP(LEFT(I124,2)*100,[1]Revedit!$A$1:$C$397,3)</f>
        <v>#VALUE!</v>
      </c>
      <c r="V124" t="e">
        <f>VLOOKUP(K124,[1]Revedit!$A$513:$C$814,3,FALSE)</f>
        <v>#N/A</v>
      </c>
    </row>
    <row r="125" spans="1:22" hidden="1" x14ac:dyDescent="0.25">
      <c r="A125" s="1">
        <v>42292</v>
      </c>
      <c r="B125">
        <v>916036</v>
      </c>
      <c r="D125">
        <v>54398</v>
      </c>
      <c r="E125">
        <v>900021</v>
      </c>
      <c r="F125" t="s">
        <v>28</v>
      </c>
      <c r="G125" t="s">
        <v>50</v>
      </c>
      <c r="H125">
        <v>3</v>
      </c>
      <c r="I125">
        <v>2510</v>
      </c>
      <c r="K125">
        <v>845</v>
      </c>
      <c r="L125">
        <v>9900</v>
      </c>
      <c r="M125">
        <v>0</v>
      </c>
      <c r="N125">
        <v>55</v>
      </c>
      <c r="O125">
        <v>0</v>
      </c>
      <c r="P125">
        <v>0</v>
      </c>
      <c r="Q125">
        <v>0</v>
      </c>
      <c r="R125">
        <v>185.49</v>
      </c>
      <c r="S125">
        <v>2016</v>
      </c>
      <c r="T125" t="e">
        <f>VLOOKUP(J125,[1]Revedit!$A$816:$C$1019,3,FALSE)</f>
        <v>#N/A</v>
      </c>
      <c r="U125" t="str">
        <f>VLOOKUP(LEFT(I125,2)*100,[1]Revedit!$A$1:$C$397,3)</f>
        <v>2500-FISCAL SERVICES</v>
      </c>
      <c r="V125" t="str">
        <f>VLOOKUP(K125,[1]Revedit!$A$513:$C$814,3,FALSE)</f>
        <v>845-PROPERTY TAX COLLECTION</v>
      </c>
    </row>
    <row r="126" spans="1:22" hidden="1" x14ac:dyDescent="0.25">
      <c r="A126" s="1">
        <v>42296</v>
      </c>
      <c r="C126">
        <v>75893</v>
      </c>
      <c r="G126" t="s">
        <v>54</v>
      </c>
      <c r="H126">
        <v>3</v>
      </c>
      <c r="I126">
        <v>2720</v>
      </c>
      <c r="K126">
        <v>640</v>
      </c>
      <c r="L126">
        <v>9900</v>
      </c>
      <c r="M126">
        <v>0</v>
      </c>
      <c r="N126">
        <v>4</v>
      </c>
      <c r="O126">
        <v>0</v>
      </c>
      <c r="P126">
        <v>0</v>
      </c>
      <c r="Q126">
        <v>0</v>
      </c>
      <c r="R126">
        <v>-6</v>
      </c>
      <c r="S126">
        <v>2016</v>
      </c>
      <c r="T126" t="e">
        <f>VLOOKUP(J126,[1]Revedit!$A$816:$C$1019,3,FALSE)</f>
        <v>#N/A</v>
      </c>
      <c r="U126" t="str">
        <f>VLOOKUP(LEFT(I126,2)*100,[1]Revedit!$A$1:$C$397,3)</f>
        <v>2700-OPERATION &amp; MAINT OF PL</v>
      </c>
      <c r="V126" t="str">
        <f>VLOOKUP(K126,[1]Revedit!$A$513:$C$814,3,FALSE)</f>
        <v>640-EQUIPMENT</v>
      </c>
    </row>
    <row r="127" spans="1:22" hidden="1" x14ac:dyDescent="0.25">
      <c r="A127" s="1">
        <v>42296</v>
      </c>
      <c r="C127">
        <v>75893</v>
      </c>
      <c r="G127" t="s">
        <v>181</v>
      </c>
      <c r="H127">
        <v>3</v>
      </c>
      <c r="I127">
        <v>2720</v>
      </c>
      <c r="K127">
        <v>640</v>
      </c>
      <c r="L127">
        <v>9900</v>
      </c>
      <c r="M127">
        <v>0</v>
      </c>
      <c r="N127">
        <v>4</v>
      </c>
      <c r="O127">
        <v>0</v>
      </c>
      <c r="P127">
        <v>0</v>
      </c>
      <c r="Q127">
        <v>0</v>
      </c>
      <c r="R127">
        <v>0</v>
      </c>
      <c r="S127">
        <v>2016</v>
      </c>
      <c r="T127" t="e">
        <f>VLOOKUP(J127,[1]Revedit!$A$816:$C$1019,3,FALSE)</f>
        <v>#N/A</v>
      </c>
      <c r="U127" t="str">
        <f>VLOOKUP(LEFT(I127,2)*100,[1]Revedit!$A$1:$C$397,3)</f>
        <v>2700-OPERATION &amp; MAINT OF PL</v>
      </c>
      <c r="V127" t="str">
        <f>VLOOKUP(K127,[1]Revedit!$A$513:$C$814,3,FALSE)</f>
        <v>640-EQUIPMENT</v>
      </c>
    </row>
    <row r="128" spans="1:22" hidden="1" x14ac:dyDescent="0.25">
      <c r="A128" s="1">
        <v>42304</v>
      </c>
      <c r="C128">
        <v>75948</v>
      </c>
      <c r="G128" t="s">
        <v>53</v>
      </c>
      <c r="H128">
        <v>3</v>
      </c>
      <c r="J128">
        <v>3131</v>
      </c>
      <c r="L128">
        <v>9900</v>
      </c>
      <c r="M128">
        <v>0</v>
      </c>
      <c r="N128">
        <v>0</v>
      </c>
      <c r="Q128">
        <v>94.48</v>
      </c>
      <c r="R128">
        <v>0</v>
      </c>
      <c r="S128">
        <v>2016</v>
      </c>
      <c r="T128" t="str">
        <f>VLOOKUP(J128,[1]Revedit!$A$816:$C$1019,3,FALSE)</f>
        <v>3131-10% AND 2.5% ROLLBACK</v>
      </c>
      <c r="U128" t="e">
        <f>VLOOKUP(LEFT(I128,2)*100,[1]Revedit!$A$1:$C$397,3)</f>
        <v>#VALUE!</v>
      </c>
      <c r="V128" t="e">
        <f>VLOOKUP(K128,[1]Revedit!$A$513:$C$814,3,FALSE)</f>
        <v>#N/A</v>
      </c>
    </row>
    <row r="129" spans="1:22" hidden="1" x14ac:dyDescent="0.25">
      <c r="A129" s="1">
        <v>42305</v>
      </c>
      <c r="B129">
        <v>101420</v>
      </c>
      <c r="D129">
        <v>169038</v>
      </c>
      <c r="E129">
        <v>20225</v>
      </c>
      <c r="F129" t="s">
        <v>182</v>
      </c>
      <c r="G129" t="s">
        <v>183</v>
      </c>
      <c r="H129">
        <v>3</v>
      </c>
      <c r="I129">
        <v>2850</v>
      </c>
      <c r="K129">
        <v>660</v>
      </c>
      <c r="L129">
        <v>9900</v>
      </c>
      <c r="M129">
        <v>0</v>
      </c>
      <c r="N129">
        <v>90</v>
      </c>
      <c r="O129">
        <v>0</v>
      </c>
      <c r="P129">
        <v>0</v>
      </c>
      <c r="Q129">
        <v>0</v>
      </c>
      <c r="R129">
        <v>3000</v>
      </c>
      <c r="S129">
        <v>2016</v>
      </c>
      <c r="T129" t="e">
        <f>VLOOKUP(J129,[1]Revedit!$A$816:$C$1019,3,FALSE)</f>
        <v>#N/A</v>
      </c>
      <c r="U129" t="str">
        <f>VLOOKUP(LEFT(I129,2)*100,[1]Revedit!$A$1:$C$397,3)</f>
        <v>2800-SUPPORT SERV - PUPIL TR</v>
      </c>
      <c r="V129" t="str">
        <f>VLOOKUP(K129,[1]Revedit!$A$513:$C$814,3,FALSE)</f>
        <v>660-SCHOOL BUSES</v>
      </c>
    </row>
    <row r="130" spans="1:22" hidden="1" x14ac:dyDescent="0.25">
      <c r="A130" s="1">
        <v>42314</v>
      </c>
      <c r="B130">
        <v>101459</v>
      </c>
      <c r="D130">
        <v>1601114</v>
      </c>
      <c r="E130">
        <v>2454</v>
      </c>
      <c r="F130" t="s">
        <v>47</v>
      </c>
      <c r="G130" t="s">
        <v>184</v>
      </c>
      <c r="H130">
        <v>3</v>
      </c>
      <c r="I130">
        <v>4134</v>
      </c>
      <c r="K130">
        <v>640</v>
      </c>
      <c r="L130">
        <v>9900</v>
      </c>
      <c r="M130">
        <v>0</v>
      </c>
      <c r="N130">
        <v>1</v>
      </c>
      <c r="O130">
        <v>0</v>
      </c>
      <c r="P130">
        <v>0</v>
      </c>
      <c r="Q130">
        <v>0</v>
      </c>
      <c r="R130">
        <v>715</v>
      </c>
      <c r="S130">
        <v>2016</v>
      </c>
      <c r="T130" t="e">
        <f>VLOOKUP(J130,[1]Revedit!$A$816:$C$1019,3,FALSE)</f>
        <v>#N/A</v>
      </c>
      <c r="U130" t="str">
        <f>VLOOKUP(LEFT(I130,2)*100,[1]Revedit!$A$1:$C$397,3)</f>
        <v>4100-ACADEMIC &amp; SUBJECT ORIE</v>
      </c>
      <c r="V130" t="str">
        <f>VLOOKUP(K130,[1]Revedit!$A$513:$C$814,3,FALSE)</f>
        <v>640-EQUIPMENT</v>
      </c>
    </row>
    <row r="131" spans="1:22" hidden="1" x14ac:dyDescent="0.25">
      <c r="A131" s="1">
        <v>42314</v>
      </c>
      <c r="B131">
        <v>101459</v>
      </c>
      <c r="D131">
        <v>1601114</v>
      </c>
      <c r="E131">
        <v>2454</v>
      </c>
      <c r="F131" t="s">
        <v>47</v>
      </c>
      <c r="G131" t="s">
        <v>22</v>
      </c>
      <c r="H131">
        <v>3</v>
      </c>
      <c r="I131">
        <v>4134</v>
      </c>
      <c r="K131">
        <v>640</v>
      </c>
      <c r="L131">
        <v>9900</v>
      </c>
      <c r="M131">
        <v>0</v>
      </c>
      <c r="N131">
        <v>1</v>
      </c>
      <c r="O131">
        <v>0</v>
      </c>
      <c r="P131">
        <v>0</v>
      </c>
      <c r="Q131">
        <v>0</v>
      </c>
      <c r="R131">
        <v>100</v>
      </c>
      <c r="S131">
        <v>2016</v>
      </c>
      <c r="T131" t="e">
        <f>VLOOKUP(J131,[1]Revedit!$A$816:$C$1019,3,FALSE)</f>
        <v>#N/A</v>
      </c>
      <c r="U131" t="str">
        <f>VLOOKUP(LEFT(I131,2)*100,[1]Revedit!$A$1:$C$397,3)</f>
        <v>4100-ACADEMIC &amp; SUBJECT ORIE</v>
      </c>
      <c r="V131" t="str">
        <f>VLOOKUP(K131,[1]Revedit!$A$513:$C$814,3,FALSE)</f>
        <v>640-EQUIPMENT</v>
      </c>
    </row>
    <row r="132" spans="1:22" hidden="1" x14ac:dyDescent="0.25">
      <c r="A132" s="1">
        <v>42314</v>
      </c>
      <c r="B132">
        <v>101459</v>
      </c>
      <c r="D132">
        <v>1601114</v>
      </c>
      <c r="E132">
        <v>2454</v>
      </c>
      <c r="F132" t="s">
        <v>47</v>
      </c>
      <c r="G132" t="s">
        <v>185</v>
      </c>
      <c r="H132">
        <v>3</v>
      </c>
      <c r="I132">
        <v>4134</v>
      </c>
      <c r="K132">
        <v>640</v>
      </c>
      <c r="L132">
        <v>9900</v>
      </c>
      <c r="M132">
        <v>0</v>
      </c>
      <c r="N132">
        <v>1</v>
      </c>
      <c r="O132">
        <v>0</v>
      </c>
      <c r="P132">
        <v>0</v>
      </c>
      <c r="Q132">
        <v>0</v>
      </c>
      <c r="R132">
        <v>0</v>
      </c>
      <c r="S132">
        <v>2016</v>
      </c>
      <c r="T132" t="e">
        <f>VLOOKUP(J132,[1]Revedit!$A$816:$C$1019,3,FALSE)</f>
        <v>#N/A</v>
      </c>
      <c r="U132" t="str">
        <f>VLOOKUP(LEFT(I132,2)*100,[1]Revedit!$A$1:$C$397,3)</f>
        <v>4100-ACADEMIC &amp; SUBJECT ORIE</v>
      </c>
      <c r="V132" t="str">
        <f>VLOOKUP(K132,[1]Revedit!$A$513:$C$814,3,FALSE)</f>
        <v>640-EQUIPMENT</v>
      </c>
    </row>
    <row r="133" spans="1:22" hidden="1" x14ac:dyDescent="0.25">
      <c r="A133" s="1">
        <v>42314</v>
      </c>
      <c r="B133">
        <v>101467</v>
      </c>
      <c r="D133">
        <v>1655366</v>
      </c>
      <c r="E133">
        <v>18180</v>
      </c>
      <c r="F133" t="s">
        <v>41</v>
      </c>
      <c r="G133" t="s">
        <v>186</v>
      </c>
      <c r="H133">
        <v>3</v>
      </c>
      <c r="I133">
        <v>2720</v>
      </c>
      <c r="K133">
        <v>640</v>
      </c>
      <c r="L133">
        <v>9900</v>
      </c>
      <c r="M133">
        <v>0</v>
      </c>
      <c r="N133">
        <v>66</v>
      </c>
      <c r="O133">
        <v>0</v>
      </c>
      <c r="P133">
        <v>0</v>
      </c>
      <c r="Q133">
        <v>0</v>
      </c>
      <c r="R133">
        <v>7400</v>
      </c>
      <c r="S133">
        <v>2016</v>
      </c>
      <c r="T133" t="e">
        <f>VLOOKUP(J133,[1]Revedit!$A$816:$C$1019,3,FALSE)</f>
        <v>#N/A</v>
      </c>
      <c r="U133" t="str">
        <f>VLOOKUP(LEFT(I133,2)*100,[1]Revedit!$A$1:$C$397,3)</f>
        <v>2700-OPERATION &amp; MAINT OF PL</v>
      </c>
      <c r="V133" t="str">
        <f>VLOOKUP(K133,[1]Revedit!$A$513:$C$814,3,FALSE)</f>
        <v>640-EQUIPMENT</v>
      </c>
    </row>
    <row r="134" spans="1:22" hidden="1" x14ac:dyDescent="0.25">
      <c r="A134" s="1">
        <v>42314</v>
      </c>
      <c r="B134">
        <v>101467</v>
      </c>
      <c r="D134">
        <v>1655366</v>
      </c>
      <c r="E134">
        <v>18180</v>
      </c>
      <c r="F134" t="s">
        <v>41</v>
      </c>
      <c r="G134" t="s">
        <v>187</v>
      </c>
      <c r="H134">
        <v>3</v>
      </c>
      <c r="I134">
        <v>2720</v>
      </c>
      <c r="K134">
        <v>640</v>
      </c>
      <c r="L134">
        <v>9900</v>
      </c>
      <c r="M134">
        <v>0</v>
      </c>
      <c r="N134">
        <v>66</v>
      </c>
      <c r="O134">
        <v>0</v>
      </c>
      <c r="P134">
        <v>0</v>
      </c>
      <c r="Q134">
        <v>0</v>
      </c>
      <c r="R134">
        <v>7400</v>
      </c>
      <c r="S134">
        <v>2016</v>
      </c>
      <c r="T134" t="e">
        <f>VLOOKUP(J134,[1]Revedit!$A$816:$C$1019,3,FALSE)</f>
        <v>#N/A</v>
      </c>
      <c r="U134" t="str">
        <f>VLOOKUP(LEFT(I134,2)*100,[1]Revedit!$A$1:$C$397,3)</f>
        <v>2700-OPERATION &amp; MAINT OF PL</v>
      </c>
      <c r="V134" t="str">
        <f>VLOOKUP(K134,[1]Revedit!$A$513:$C$814,3,FALSE)</f>
        <v>640-EQUIPMENT</v>
      </c>
    </row>
    <row r="135" spans="1:22" hidden="1" x14ac:dyDescent="0.25">
      <c r="A135" s="1">
        <v>42314</v>
      </c>
      <c r="B135">
        <v>101467</v>
      </c>
      <c r="D135">
        <v>1655366</v>
      </c>
      <c r="E135">
        <v>18180</v>
      </c>
      <c r="F135" t="s">
        <v>41</v>
      </c>
      <c r="G135" t="s">
        <v>188</v>
      </c>
      <c r="H135">
        <v>3</v>
      </c>
      <c r="I135">
        <v>2720</v>
      </c>
      <c r="K135">
        <v>640</v>
      </c>
      <c r="L135">
        <v>9900</v>
      </c>
      <c r="M135">
        <v>0</v>
      </c>
      <c r="N135">
        <v>66</v>
      </c>
      <c r="O135">
        <v>0</v>
      </c>
      <c r="P135">
        <v>0</v>
      </c>
      <c r="Q135">
        <v>0</v>
      </c>
      <c r="R135">
        <v>7400</v>
      </c>
      <c r="S135">
        <v>2016</v>
      </c>
      <c r="T135" t="e">
        <f>VLOOKUP(J135,[1]Revedit!$A$816:$C$1019,3,FALSE)</f>
        <v>#N/A</v>
      </c>
      <c r="U135" t="str">
        <f>VLOOKUP(LEFT(I135,2)*100,[1]Revedit!$A$1:$C$397,3)</f>
        <v>2700-OPERATION &amp; MAINT OF PL</v>
      </c>
      <c r="V135" t="str">
        <f>VLOOKUP(K135,[1]Revedit!$A$513:$C$814,3,FALSE)</f>
        <v>640-EQUIPMENT</v>
      </c>
    </row>
    <row r="136" spans="1:22" hidden="1" x14ac:dyDescent="0.25">
      <c r="A136" s="1">
        <v>42314</v>
      </c>
      <c r="B136">
        <v>101467</v>
      </c>
      <c r="D136">
        <v>1655366</v>
      </c>
      <c r="E136">
        <v>18180</v>
      </c>
      <c r="F136" t="s">
        <v>41</v>
      </c>
      <c r="G136" t="s">
        <v>22</v>
      </c>
      <c r="H136">
        <v>3</v>
      </c>
      <c r="I136">
        <v>2720</v>
      </c>
      <c r="K136">
        <v>640</v>
      </c>
      <c r="L136">
        <v>9900</v>
      </c>
      <c r="M136">
        <v>0</v>
      </c>
      <c r="N136">
        <v>66</v>
      </c>
      <c r="O136">
        <v>0</v>
      </c>
      <c r="P136">
        <v>0</v>
      </c>
      <c r="Q136">
        <v>0</v>
      </c>
      <c r="R136">
        <v>9.9499999999999993</v>
      </c>
      <c r="S136">
        <v>2016</v>
      </c>
      <c r="T136" t="e">
        <f>VLOOKUP(J136,[1]Revedit!$A$816:$C$1019,3,FALSE)</f>
        <v>#N/A</v>
      </c>
      <c r="U136" t="str">
        <f>VLOOKUP(LEFT(I136,2)*100,[1]Revedit!$A$1:$C$397,3)</f>
        <v>2700-OPERATION &amp; MAINT OF PL</v>
      </c>
      <c r="V136" t="str">
        <f>VLOOKUP(K136,[1]Revedit!$A$513:$C$814,3,FALSE)</f>
        <v>640-EQUIPMENT</v>
      </c>
    </row>
    <row r="137" spans="1:22" hidden="1" x14ac:dyDescent="0.25">
      <c r="A137" s="1">
        <v>42320</v>
      </c>
      <c r="B137">
        <v>101565</v>
      </c>
      <c r="D137">
        <v>169041</v>
      </c>
      <c r="E137">
        <v>21186</v>
      </c>
      <c r="F137" t="s">
        <v>189</v>
      </c>
      <c r="G137" t="s">
        <v>190</v>
      </c>
      <c r="H137">
        <v>3</v>
      </c>
      <c r="I137">
        <v>2720</v>
      </c>
      <c r="K137">
        <v>650</v>
      </c>
      <c r="L137">
        <v>9900</v>
      </c>
      <c r="M137">
        <v>0</v>
      </c>
      <c r="N137">
        <v>66</v>
      </c>
      <c r="O137">
        <v>0</v>
      </c>
      <c r="P137">
        <v>0</v>
      </c>
      <c r="Q137">
        <v>0</v>
      </c>
      <c r="R137">
        <v>21000</v>
      </c>
      <c r="S137">
        <v>2016</v>
      </c>
      <c r="T137" t="e">
        <f>VLOOKUP(J137,[1]Revedit!$A$816:$C$1019,3,FALSE)</f>
        <v>#N/A</v>
      </c>
      <c r="U137" t="str">
        <f>VLOOKUP(LEFT(I137,2)*100,[1]Revedit!$A$1:$C$397,3)</f>
        <v>2700-OPERATION &amp; MAINT OF PL</v>
      </c>
      <c r="V137" t="str">
        <f>VLOOKUP(K137,[1]Revedit!$A$513:$C$814,3,FALSE)</f>
        <v>650-VEHICLES</v>
      </c>
    </row>
    <row r="138" spans="1:22" hidden="1" x14ac:dyDescent="0.25">
      <c r="A138" s="1">
        <v>42326</v>
      </c>
      <c r="C138">
        <v>76146</v>
      </c>
      <c r="G138" t="s">
        <v>71</v>
      </c>
      <c r="H138">
        <v>3</v>
      </c>
      <c r="J138">
        <v>3131</v>
      </c>
      <c r="L138">
        <v>9900</v>
      </c>
      <c r="M138">
        <v>0</v>
      </c>
      <c r="N138">
        <v>0</v>
      </c>
      <c r="Q138">
        <v>243.57</v>
      </c>
      <c r="R138">
        <v>0</v>
      </c>
      <c r="S138">
        <v>2016</v>
      </c>
      <c r="T138" t="str">
        <f>VLOOKUP(J138,[1]Revedit!$A$816:$C$1019,3,FALSE)</f>
        <v>3131-10% AND 2.5% ROLLBACK</v>
      </c>
      <c r="U138" t="e">
        <f>VLOOKUP(LEFT(I138,2)*100,[1]Revedit!$A$1:$C$397,3)</f>
        <v>#VALUE!</v>
      </c>
      <c r="V138" t="e">
        <f>VLOOKUP(K138,[1]Revedit!$A$513:$C$814,3,FALSE)</f>
        <v>#N/A</v>
      </c>
    </row>
    <row r="139" spans="1:22" hidden="1" x14ac:dyDescent="0.25">
      <c r="A139" s="1">
        <v>42326</v>
      </c>
      <c r="C139">
        <v>76146</v>
      </c>
      <c r="G139" t="s">
        <v>72</v>
      </c>
      <c r="H139">
        <v>3</v>
      </c>
      <c r="J139">
        <v>3132</v>
      </c>
      <c r="L139">
        <v>9900</v>
      </c>
      <c r="M139">
        <v>0</v>
      </c>
      <c r="N139">
        <v>0</v>
      </c>
      <c r="Q139">
        <v>64.53</v>
      </c>
      <c r="R139">
        <v>0</v>
      </c>
      <c r="S139">
        <v>2016</v>
      </c>
      <c r="T139" t="str">
        <f>VLOOKUP(J139,[1]Revedit!$A$816:$C$1019,3,FALSE)</f>
        <v>3132-HOMESTEAD EXEMPTION</v>
      </c>
      <c r="U139" t="e">
        <f>VLOOKUP(LEFT(I139,2)*100,[1]Revedit!$A$1:$C$397,3)</f>
        <v>#VALUE!</v>
      </c>
      <c r="V139" t="e">
        <f>VLOOKUP(K139,[1]Revedit!$A$513:$C$814,3,FALSE)</f>
        <v>#N/A</v>
      </c>
    </row>
    <row r="140" spans="1:22" hidden="1" x14ac:dyDescent="0.25">
      <c r="A140" s="1">
        <v>42332</v>
      </c>
      <c r="B140">
        <v>101662</v>
      </c>
      <c r="D140">
        <v>160123</v>
      </c>
      <c r="E140">
        <v>6162</v>
      </c>
      <c r="F140" t="s">
        <v>60</v>
      </c>
      <c r="G140" t="s">
        <v>191</v>
      </c>
      <c r="H140">
        <v>3</v>
      </c>
      <c r="I140">
        <v>4510</v>
      </c>
      <c r="K140">
        <v>640</v>
      </c>
      <c r="L140">
        <v>9900</v>
      </c>
      <c r="M140">
        <v>0</v>
      </c>
      <c r="N140">
        <v>1</v>
      </c>
      <c r="O140">
        <v>16</v>
      </c>
      <c r="P140">
        <v>0</v>
      </c>
      <c r="Q140">
        <v>0</v>
      </c>
      <c r="R140">
        <v>3918.56</v>
      </c>
      <c r="S140">
        <v>2016</v>
      </c>
      <c r="T140" t="e">
        <f>VLOOKUP(J140,[1]Revedit!$A$816:$C$1019,3,FALSE)</f>
        <v>#N/A</v>
      </c>
      <c r="U140" t="str">
        <f>VLOOKUP(LEFT(I140,2)*100,[1]Revedit!$A$1:$C$397,3)</f>
        <v>4500-SPORT ORIENTED ACTIVITI</v>
      </c>
      <c r="V140" t="str">
        <f>VLOOKUP(K140,[1]Revedit!$A$513:$C$814,3,FALSE)</f>
        <v>640-EQUIPMENT</v>
      </c>
    </row>
    <row r="141" spans="1:22" hidden="1" x14ac:dyDescent="0.25">
      <c r="A141" s="1">
        <v>42340</v>
      </c>
      <c r="B141">
        <v>101700</v>
      </c>
      <c r="D141">
        <v>169033</v>
      </c>
      <c r="E141">
        <v>16127</v>
      </c>
      <c r="F141" t="s">
        <v>74</v>
      </c>
      <c r="G141" t="s">
        <v>127</v>
      </c>
      <c r="H141">
        <v>3</v>
      </c>
      <c r="I141">
        <v>2720</v>
      </c>
      <c r="K141">
        <v>640</v>
      </c>
      <c r="L141">
        <v>9900</v>
      </c>
      <c r="M141">
        <v>0</v>
      </c>
      <c r="N141">
        <v>8</v>
      </c>
      <c r="O141">
        <v>0</v>
      </c>
      <c r="P141">
        <v>0</v>
      </c>
      <c r="Q141">
        <v>0</v>
      </c>
      <c r="R141">
        <v>5417.58</v>
      </c>
      <c r="S141">
        <v>2016</v>
      </c>
      <c r="T141" t="e">
        <f>VLOOKUP(J141,[1]Revedit!$A$816:$C$1019,3,FALSE)</f>
        <v>#N/A</v>
      </c>
      <c r="U141" t="str">
        <f>VLOOKUP(LEFT(I141,2)*100,[1]Revedit!$A$1:$C$397,3)</f>
        <v>2700-OPERATION &amp; MAINT OF PL</v>
      </c>
      <c r="V141" t="str">
        <f>VLOOKUP(K141,[1]Revedit!$A$513:$C$814,3,FALSE)</f>
        <v>640-EQUIPMENT</v>
      </c>
    </row>
    <row r="142" spans="1:22" hidden="1" x14ac:dyDescent="0.25">
      <c r="A142" s="1">
        <v>42345</v>
      </c>
      <c r="C142">
        <v>976273</v>
      </c>
      <c r="G142" t="s">
        <v>192</v>
      </c>
      <c r="H142">
        <v>3</v>
      </c>
      <c r="J142">
        <v>1931</v>
      </c>
      <c r="L142">
        <v>9900</v>
      </c>
      <c r="M142">
        <v>0</v>
      </c>
      <c r="N142">
        <v>0</v>
      </c>
      <c r="Q142">
        <v>1000</v>
      </c>
      <c r="R142">
        <v>0</v>
      </c>
      <c r="S142">
        <v>2016</v>
      </c>
      <c r="T142" t="str">
        <f>VLOOKUP(J142,[1]Revedit!$A$816:$C$1019,3,FALSE)</f>
        <v>1931-SALE OF FIXED ASSETS</v>
      </c>
      <c r="U142" t="e">
        <f>VLOOKUP(LEFT(I142,2)*100,[1]Revedit!$A$1:$C$397,3)</f>
        <v>#VALUE!</v>
      </c>
      <c r="V142" t="e">
        <f>VLOOKUP(K142,[1]Revedit!$A$513:$C$814,3,FALSE)</f>
        <v>#N/A</v>
      </c>
    </row>
    <row r="143" spans="1:22" hidden="1" x14ac:dyDescent="0.25">
      <c r="A143" s="1">
        <v>42347</v>
      </c>
      <c r="C143">
        <v>76326</v>
      </c>
      <c r="G143" t="s">
        <v>75</v>
      </c>
      <c r="H143">
        <v>3</v>
      </c>
      <c r="J143">
        <v>3131</v>
      </c>
      <c r="L143">
        <v>9900</v>
      </c>
      <c r="M143">
        <v>0</v>
      </c>
      <c r="N143">
        <v>0</v>
      </c>
      <c r="Q143">
        <v>1.77</v>
      </c>
      <c r="R143">
        <v>0</v>
      </c>
      <c r="S143">
        <v>2016</v>
      </c>
      <c r="T143" t="str">
        <f>VLOOKUP(J143,[1]Revedit!$A$816:$C$1019,3,FALSE)</f>
        <v>3131-10% AND 2.5% ROLLBACK</v>
      </c>
      <c r="U143" t="e">
        <f>VLOOKUP(LEFT(I143,2)*100,[1]Revedit!$A$1:$C$397,3)</f>
        <v>#VALUE!</v>
      </c>
      <c r="V143" t="e">
        <f>VLOOKUP(K143,[1]Revedit!$A$513:$C$814,3,FALSE)</f>
        <v>#N/A</v>
      </c>
    </row>
    <row r="144" spans="1:22" hidden="1" x14ac:dyDescent="0.25">
      <c r="A144" s="1">
        <v>42397</v>
      </c>
      <c r="C144">
        <v>76638</v>
      </c>
      <c r="G144" t="s">
        <v>59</v>
      </c>
      <c r="H144">
        <v>3</v>
      </c>
      <c r="J144">
        <v>1111</v>
      </c>
      <c r="L144">
        <v>9900</v>
      </c>
      <c r="M144">
        <v>0</v>
      </c>
      <c r="N144">
        <v>0</v>
      </c>
      <c r="Q144">
        <v>19800</v>
      </c>
      <c r="R144">
        <v>0</v>
      </c>
      <c r="S144">
        <v>2016</v>
      </c>
      <c r="T144" t="str">
        <f>VLOOKUP(J144,[1]Revedit!$A$816:$C$1019,3,FALSE)</f>
        <v>1111-GEN. PROP. TAX - REAL U</v>
      </c>
      <c r="U144" t="e">
        <f>VLOOKUP(LEFT(I144,2)*100,[1]Revedit!$A$1:$C$397,3)</f>
        <v>#VALUE!</v>
      </c>
      <c r="V144" t="e">
        <f>VLOOKUP(K144,[1]Revedit!$A$513:$C$814,3,FALSE)</f>
        <v>#N/A</v>
      </c>
    </row>
    <row r="145" spans="1:22" hidden="1" x14ac:dyDescent="0.25">
      <c r="A145" s="1">
        <v>42404</v>
      </c>
      <c r="C145">
        <v>76697</v>
      </c>
      <c r="G145" t="s">
        <v>59</v>
      </c>
      <c r="H145">
        <v>3</v>
      </c>
      <c r="J145">
        <v>1111</v>
      </c>
      <c r="L145">
        <v>9900</v>
      </c>
      <c r="M145">
        <v>0</v>
      </c>
      <c r="N145">
        <v>0</v>
      </c>
      <c r="Q145">
        <v>39800</v>
      </c>
      <c r="R145">
        <v>0</v>
      </c>
      <c r="S145">
        <v>2016</v>
      </c>
      <c r="T145" t="str">
        <f>VLOOKUP(J145,[1]Revedit!$A$816:$C$1019,3,FALSE)</f>
        <v>1111-GEN. PROP. TAX - REAL U</v>
      </c>
      <c r="U145" t="e">
        <f>VLOOKUP(LEFT(I145,2)*100,[1]Revedit!$A$1:$C$397,3)</f>
        <v>#VALUE!</v>
      </c>
      <c r="V145" t="e">
        <f>VLOOKUP(K145,[1]Revedit!$A$513:$C$814,3,FALSE)</f>
        <v>#N/A</v>
      </c>
    </row>
    <row r="146" spans="1:22" hidden="1" x14ac:dyDescent="0.25">
      <c r="A146" s="1">
        <v>42411</v>
      </c>
      <c r="C146">
        <v>76737</v>
      </c>
      <c r="G146" t="s">
        <v>59</v>
      </c>
      <c r="H146">
        <v>3</v>
      </c>
      <c r="J146">
        <v>1111</v>
      </c>
      <c r="L146">
        <v>9900</v>
      </c>
      <c r="M146">
        <v>0</v>
      </c>
      <c r="N146">
        <v>0</v>
      </c>
      <c r="Q146">
        <v>74700</v>
      </c>
      <c r="R146">
        <v>0</v>
      </c>
      <c r="S146">
        <v>2016</v>
      </c>
      <c r="T146" t="str">
        <f>VLOOKUP(J146,[1]Revedit!$A$816:$C$1019,3,FALSE)</f>
        <v>1111-GEN. PROP. TAX - REAL U</v>
      </c>
      <c r="U146" t="e">
        <f>VLOOKUP(LEFT(I146,2)*100,[1]Revedit!$A$1:$C$397,3)</f>
        <v>#VALUE!</v>
      </c>
      <c r="V146" t="e">
        <f>VLOOKUP(K146,[1]Revedit!$A$513:$C$814,3,FALSE)</f>
        <v>#N/A</v>
      </c>
    </row>
    <row r="147" spans="1:22" hidden="1" x14ac:dyDescent="0.25">
      <c r="A147" s="1">
        <v>42411</v>
      </c>
      <c r="B147">
        <v>102189</v>
      </c>
      <c r="D147">
        <v>156661</v>
      </c>
      <c r="E147">
        <v>4620</v>
      </c>
      <c r="F147" t="s">
        <v>106</v>
      </c>
      <c r="G147" t="s">
        <v>193</v>
      </c>
      <c r="H147">
        <v>3</v>
      </c>
      <c r="I147">
        <v>2720</v>
      </c>
      <c r="K147">
        <v>423</v>
      </c>
      <c r="L147">
        <v>9900</v>
      </c>
      <c r="M147">
        <v>0</v>
      </c>
      <c r="N147">
        <v>1</v>
      </c>
      <c r="O147">
        <v>0</v>
      </c>
      <c r="P147">
        <v>0</v>
      </c>
      <c r="Q147">
        <v>0</v>
      </c>
      <c r="R147">
        <v>85686.69</v>
      </c>
      <c r="S147">
        <v>2016</v>
      </c>
      <c r="T147" t="e">
        <f>VLOOKUP(J147,[1]Revedit!$A$816:$C$1019,3,FALSE)</f>
        <v>#N/A</v>
      </c>
      <c r="U147" t="str">
        <f>VLOOKUP(LEFT(I147,2)*100,[1]Revedit!$A$1:$C$397,3)</f>
        <v>2700-OPERATION &amp; MAINT OF PL</v>
      </c>
      <c r="V147" t="str">
        <f>VLOOKUP(K147,[1]Revedit!$A$513:$C$814,3,FALSE)</f>
        <v>423-REPAIRS &amp; MAINTENANCE S</v>
      </c>
    </row>
    <row r="148" spans="1:22" hidden="1" x14ac:dyDescent="0.25">
      <c r="A148" s="1">
        <v>42432</v>
      </c>
      <c r="B148">
        <v>102382</v>
      </c>
      <c r="D148">
        <v>1655438</v>
      </c>
      <c r="E148">
        <v>12174</v>
      </c>
      <c r="F148" t="s">
        <v>194</v>
      </c>
      <c r="G148" t="s">
        <v>195</v>
      </c>
      <c r="H148">
        <v>3</v>
      </c>
      <c r="I148">
        <v>4134</v>
      </c>
      <c r="K148">
        <v>640</v>
      </c>
      <c r="L148">
        <v>9900</v>
      </c>
      <c r="M148">
        <v>0</v>
      </c>
      <c r="N148">
        <v>1</v>
      </c>
      <c r="O148">
        <v>0</v>
      </c>
      <c r="P148">
        <v>0</v>
      </c>
      <c r="Q148">
        <v>0</v>
      </c>
      <c r="R148">
        <v>781</v>
      </c>
      <c r="S148">
        <v>2016</v>
      </c>
      <c r="T148" t="e">
        <f>VLOOKUP(J148,[1]Revedit!$A$816:$C$1019,3,FALSE)</f>
        <v>#N/A</v>
      </c>
      <c r="U148" t="str">
        <f>VLOOKUP(LEFT(I148,2)*100,[1]Revedit!$A$1:$C$397,3)</f>
        <v>4100-ACADEMIC &amp; SUBJECT ORIE</v>
      </c>
      <c r="V148" t="str">
        <f>VLOOKUP(K148,[1]Revedit!$A$513:$C$814,3,FALSE)</f>
        <v>640-EQUIPMENT</v>
      </c>
    </row>
    <row r="149" spans="1:22" hidden="1" x14ac:dyDescent="0.25">
      <c r="A149" s="1">
        <v>42432</v>
      </c>
      <c r="B149">
        <v>102382</v>
      </c>
      <c r="D149">
        <v>1655438</v>
      </c>
      <c r="E149">
        <v>12174</v>
      </c>
      <c r="F149" t="s">
        <v>194</v>
      </c>
      <c r="G149" t="s">
        <v>196</v>
      </c>
      <c r="H149">
        <v>3</v>
      </c>
      <c r="I149">
        <v>4134</v>
      </c>
      <c r="K149">
        <v>640</v>
      </c>
      <c r="L149">
        <v>9900</v>
      </c>
      <c r="M149">
        <v>0</v>
      </c>
      <c r="N149">
        <v>1</v>
      </c>
      <c r="O149">
        <v>0</v>
      </c>
      <c r="P149">
        <v>0</v>
      </c>
      <c r="Q149">
        <v>0</v>
      </c>
      <c r="R149">
        <v>619</v>
      </c>
      <c r="S149">
        <v>2016</v>
      </c>
      <c r="T149" t="e">
        <f>VLOOKUP(J149,[1]Revedit!$A$816:$C$1019,3,FALSE)</f>
        <v>#N/A</v>
      </c>
      <c r="U149" t="str">
        <f>VLOOKUP(LEFT(I149,2)*100,[1]Revedit!$A$1:$C$397,3)</f>
        <v>4100-ACADEMIC &amp; SUBJECT ORIE</v>
      </c>
      <c r="V149" t="str">
        <f>VLOOKUP(K149,[1]Revedit!$A$513:$C$814,3,FALSE)</f>
        <v>640-EQUIPMENT</v>
      </c>
    </row>
    <row r="150" spans="1:22" hidden="1" x14ac:dyDescent="0.25">
      <c r="A150" s="1">
        <v>42432</v>
      </c>
      <c r="B150">
        <v>102382</v>
      </c>
      <c r="D150">
        <v>1655438</v>
      </c>
      <c r="E150">
        <v>12174</v>
      </c>
      <c r="F150" t="s">
        <v>194</v>
      </c>
      <c r="G150" t="s">
        <v>197</v>
      </c>
      <c r="H150">
        <v>3</v>
      </c>
      <c r="I150">
        <v>4134</v>
      </c>
      <c r="K150">
        <v>640</v>
      </c>
      <c r="L150">
        <v>9900</v>
      </c>
      <c r="M150">
        <v>0</v>
      </c>
      <c r="N150">
        <v>1</v>
      </c>
      <c r="O150">
        <v>0</v>
      </c>
      <c r="P150">
        <v>0</v>
      </c>
      <c r="Q150">
        <v>0</v>
      </c>
      <c r="R150">
        <v>550</v>
      </c>
      <c r="S150">
        <v>2016</v>
      </c>
      <c r="T150" t="e">
        <f>VLOOKUP(J150,[1]Revedit!$A$816:$C$1019,3,FALSE)</f>
        <v>#N/A</v>
      </c>
      <c r="U150" t="str">
        <f>VLOOKUP(LEFT(I150,2)*100,[1]Revedit!$A$1:$C$397,3)</f>
        <v>4100-ACADEMIC &amp; SUBJECT ORIE</v>
      </c>
      <c r="V150" t="str">
        <f>VLOOKUP(K150,[1]Revedit!$A$513:$C$814,3,FALSE)</f>
        <v>640-EQUIPMENT</v>
      </c>
    </row>
    <row r="151" spans="1:22" hidden="1" x14ac:dyDescent="0.25">
      <c r="A151" s="1">
        <v>42432</v>
      </c>
      <c r="B151">
        <v>102382</v>
      </c>
      <c r="D151">
        <v>1655438</v>
      </c>
      <c r="E151">
        <v>12174</v>
      </c>
      <c r="F151" t="s">
        <v>194</v>
      </c>
      <c r="H151">
        <v>3</v>
      </c>
      <c r="I151">
        <v>4134</v>
      </c>
      <c r="K151">
        <v>640</v>
      </c>
      <c r="L151">
        <v>9900</v>
      </c>
      <c r="M151">
        <v>0</v>
      </c>
      <c r="N151">
        <v>1</v>
      </c>
      <c r="O151">
        <v>0</v>
      </c>
      <c r="P151">
        <v>0</v>
      </c>
      <c r="Q151">
        <v>0</v>
      </c>
      <c r="R151">
        <v>0</v>
      </c>
      <c r="S151">
        <v>2016</v>
      </c>
      <c r="T151" t="e">
        <f>VLOOKUP(J151,[1]Revedit!$A$816:$C$1019,3,FALSE)</f>
        <v>#N/A</v>
      </c>
      <c r="U151" t="str">
        <f>VLOOKUP(LEFT(I151,2)*100,[1]Revedit!$A$1:$C$397,3)</f>
        <v>4100-ACADEMIC &amp; SUBJECT ORIE</v>
      </c>
      <c r="V151" t="str">
        <f>VLOOKUP(K151,[1]Revedit!$A$513:$C$814,3,FALSE)</f>
        <v>640-EQUIPMENT</v>
      </c>
    </row>
    <row r="152" spans="1:22" hidden="1" x14ac:dyDescent="0.25">
      <c r="A152" s="1">
        <v>42432</v>
      </c>
      <c r="B152">
        <v>102382</v>
      </c>
      <c r="D152">
        <v>1655436</v>
      </c>
      <c r="E152">
        <v>12174</v>
      </c>
      <c r="F152" t="s">
        <v>194</v>
      </c>
      <c r="G152" t="s">
        <v>198</v>
      </c>
      <c r="H152">
        <v>3</v>
      </c>
      <c r="I152">
        <v>4134</v>
      </c>
      <c r="K152">
        <v>640</v>
      </c>
      <c r="L152">
        <v>9900</v>
      </c>
      <c r="M152">
        <v>0</v>
      </c>
      <c r="N152">
        <v>1</v>
      </c>
      <c r="O152">
        <v>0</v>
      </c>
      <c r="P152">
        <v>0</v>
      </c>
      <c r="Q152">
        <v>0</v>
      </c>
      <c r="R152">
        <v>143.62</v>
      </c>
      <c r="S152">
        <v>2016</v>
      </c>
      <c r="T152" t="e">
        <f>VLOOKUP(J152,[1]Revedit!$A$816:$C$1019,3,FALSE)</f>
        <v>#N/A</v>
      </c>
      <c r="U152" t="str">
        <f>VLOOKUP(LEFT(I152,2)*100,[1]Revedit!$A$1:$C$397,3)</f>
        <v>4100-ACADEMIC &amp; SUBJECT ORIE</v>
      </c>
      <c r="V152" t="str">
        <f>VLOOKUP(K152,[1]Revedit!$A$513:$C$814,3,FALSE)</f>
        <v>640-EQUIPMENT</v>
      </c>
    </row>
    <row r="153" spans="1:22" hidden="1" x14ac:dyDescent="0.25">
      <c r="A153" s="1">
        <v>42432</v>
      </c>
      <c r="B153">
        <v>102382</v>
      </c>
      <c r="D153">
        <v>1655436</v>
      </c>
      <c r="E153">
        <v>12174</v>
      </c>
      <c r="F153" t="s">
        <v>194</v>
      </c>
      <c r="G153" t="s">
        <v>199</v>
      </c>
      <c r="H153">
        <v>3</v>
      </c>
      <c r="I153">
        <v>4134</v>
      </c>
      <c r="K153">
        <v>640</v>
      </c>
      <c r="L153">
        <v>9900</v>
      </c>
      <c r="M153">
        <v>0</v>
      </c>
      <c r="N153">
        <v>1</v>
      </c>
      <c r="O153">
        <v>0</v>
      </c>
      <c r="P153">
        <v>0</v>
      </c>
      <c r="Q153">
        <v>0</v>
      </c>
      <c r="R153">
        <v>177.85</v>
      </c>
      <c r="S153">
        <v>2016</v>
      </c>
      <c r="T153" t="e">
        <f>VLOOKUP(J153,[1]Revedit!$A$816:$C$1019,3,FALSE)</f>
        <v>#N/A</v>
      </c>
      <c r="U153" t="str">
        <f>VLOOKUP(LEFT(I153,2)*100,[1]Revedit!$A$1:$C$397,3)</f>
        <v>4100-ACADEMIC &amp; SUBJECT ORIE</v>
      </c>
      <c r="V153" t="str">
        <f>VLOOKUP(K153,[1]Revedit!$A$513:$C$814,3,FALSE)</f>
        <v>640-EQUIPMENT</v>
      </c>
    </row>
    <row r="154" spans="1:22" hidden="1" x14ac:dyDescent="0.25">
      <c r="A154" s="1">
        <v>42432</v>
      </c>
      <c r="B154">
        <v>102382</v>
      </c>
      <c r="D154">
        <v>1655436</v>
      </c>
      <c r="E154">
        <v>12174</v>
      </c>
      <c r="F154" t="s">
        <v>194</v>
      </c>
      <c r="G154" t="s">
        <v>200</v>
      </c>
      <c r="H154">
        <v>3</v>
      </c>
      <c r="I154">
        <v>4134</v>
      </c>
      <c r="K154">
        <v>640</v>
      </c>
      <c r="L154">
        <v>9900</v>
      </c>
      <c r="M154">
        <v>0</v>
      </c>
      <c r="N154">
        <v>1</v>
      </c>
      <c r="O154">
        <v>0</v>
      </c>
      <c r="P154">
        <v>0</v>
      </c>
      <c r="Q154">
        <v>0</v>
      </c>
      <c r="R154">
        <v>28.53</v>
      </c>
      <c r="S154">
        <v>2016</v>
      </c>
      <c r="T154" t="e">
        <f>VLOOKUP(J154,[1]Revedit!$A$816:$C$1019,3,FALSE)</f>
        <v>#N/A</v>
      </c>
      <c r="U154" t="str">
        <f>VLOOKUP(LEFT(I154,2)*100,[1]Revedit!$A$1:$C$397,3)</f>
        <v>4100-ACADEMIC &amp; SUBJECT ORIE</v>
      </c>
      <c r="V154" t="str">
        <f>VLOOKUP(K154,[1]Revedit!$A$513:$C$814,3,FALSE)</f>
        <v>640-EQUIPMENT</v>
      </c>
    </row>
    <row r="155" spans="1:22" hidden="1" x14ac:dyDescent="0.25">
      <c r="A155" s="1">
        <v>42432</v>
      </c>
      <c r="B155">
        <v>102382</v>
      </c>
      <c r="D155">
        <v>1655436</v>
      </c>
      <c r="E155">
        <v>12174</v>
      </c>
      <c r="F155" t="s">
        <v>194</v>
      </c>
      <c r="H155">
        <v>3</v>
      </c>
      <c r="I155">
        <v>4134</v>
      </c>
      <c r="K155">
        <v>640</v>
      </c>
      <c r="L155">
        <v>9900</v>
      </c>
      <c r="M155">
        <v>0</v>
      </c>
      <c r="N155">
        <v>1</v>
      </c>
      <c r="O155">
        <v>0</v>
      </c>
      <c r="P155">
        <v>0</v>
      </c>
      <c r="Q155">
        <v>0</v>
      </c>
      <c r="R155">
        <v>0</v>
      </c>
      <c r="S155">
        <v>2016</v>
      </c>
      <c r="T155" t="e">
        <f>VLOOKUP(J155,[1]Revedit!$A$816:$C$1019,3,FALSE)</f>
        <v>#N/A</v>
      </c>
      <c r="U155" t="str">
        <f>VLOOKUP(LEFT(I155,2)*100,[1]Revedit!$A$1:$C$397,3)</f>
        <v>4100-ACADEMIC &amp; SUBJECT ORIE</v>
      </c>
      <c r="V155" t="str">
        <f>VLOOKUP(K155,[1]Revedit!$A$513:$C$814,3,FALSE)</f>
        <v>640-EQUIPMENT</v>
      </c>
    </row>
    <row r="156" spans="1:22" hidden="1" x14ac:dyDescent="0.25">
      <c r="A156" s="1">
        <v>42432</v>
      </c>
      <c r="B156">
        <v>102382</v>
      </c>
      <c r="D156">
        <v>1655437</v>
      </c>
      <c r="E156">
        <v>12174</v>
      </c>
      <c r="F156" t="s">
        <v>194</v>
      </c>
      <c r="G156" t="s">
        <v>201</v>
      </c>
      <c r="H156">
        <v>3</v>
      </c>
      <c r="I156">
        <v>4134</v>
      </c>
      <c r="K156">
        <v>640</v>
      </c>
      <c r="L156">
        <v>9900</v>
      </c>
      <c r="M156">
        <v>0</v>
      </c>
      <c r="N156">
        <v>1</v>
      </c>
      <c r="O156">
        <v>0</v>
      </c>
      <c r="P156">
        <v>0</v>
      </c>
      <c r="Q156">
        <v>0</v>
      </c>
      <c r="R156">
        <v>1475.99</v>
      </c>
      <c r="S156">
        <v>2016</v>
      </c>
      <c r="T156" t="e">
        <f>VLOOKUP(J156,[1]Revedit!$A$816:$C$1019,3,FALSE)</f>
        <v>#N/A</v>
      </c>
      <c r="U156" t="str">
        <f>VLOOKUP(LEFT(I156,2)*100,[1]Revedit!$A$1:$C$397,3)</f>
        <v>4100-ACADEMIC &amp; SUBJECT ORIE</v>
      </c>
      <c r="V156" t="str">
        <f>VLOOKUP(K156,[1]Revedit!$A$513:$C$814,3,FALSE)</f>
        <v>640-EQUIPMENT</v>
      </c>
    </row>
    <row r="157" spans="1:22" hidden="1" x14ac:dyDescent="0.25">
      <c r="A157" s="1">
        <v>42432</v>
      </c>
      <c r="B157">
        <v>102382</v>
      </c>
      <c r="D157">
        <v>1655437</v>
      </c>
      <c r="E157">
        <v>12174</v>
      </c>
      <c r="F157" t="s">
        <v>194</v>
      </c>
      <c r="G157" t="s">
        <v>202</v>
      </c>
      <c r="H157">
        <v>3</v>
      </c>
      <c r="I157">
        <v>4134</v>
      </c>
      <c r="K157">
        <v>640</v>
      </c>
      <c r="L157">
        <v>9900</v>
      </c>
      <c r="M157">
        <v>0</v>
      </c>
      <c r="N157">
        <v>1</v>
      </c>
      <c r="O157">
        <v>0</v>
      </c>
      <c r="P157">
        <v>0</v>
      </c>
      <c r="Q157">
        <v>0</v>
      </c>
      <c r="R157">
        <v>1295.18</v>
      </c>
      <c r="S157">
        <v>2016</v>
      </c>
      <c r="T157" t="e">
        <f>VLOOKUP(J157,[1]Revedit!$A$816:$C$1019,3,FALSE)</f>
        <v>#N/A</v>
      </c>
      <c r="U157" t="str">
        <f>VLOOKUP(LEFT(I157,2)*100,[1]Revedit!$A$1:$C$397,3)</f>
        <v>4100-ACADEMIC &amp; SUBJECT ORIE</v>
      </c>
      <c r="V157" t="str">
        <f>VLOOKUP(K157,[1]Revedit!$A$513:$C$814,3,FALSE)</f>
        <v>640-EQUIPMENT</v>
      </c>
    </row>
    <row r="158" spans="1:22" hidden="1" x14ac:dyDescent="0.25">
      <c r="A158" s="1">
        <v>42432</v>
      </c>
      <c r="B158">
        <v>102382</v>
      </c>
      <c r="D158">
        <v>1655437</v>
      </c>
      <c r="E158">
        <v>12174</v>
      </c>
      <c r="F158" t="s">
        <v>194</v>
      </c>
      <c r="G158" t="s">
        <v>203</v>
      </c>
      <c r="H158">
        <v>3</v>
      </c>
      <c r="I158">
        <v>4134</v>
      </c>
      <c r="K158">
        <v>640</v>
      </c>
      <c r="L158">
        <v>9900</v>
      </c>
      <c r="M158">
        <v>0</v>
      </c>
      <c r="N158">
        <v>1</v>
      </c>
      <c r="O158">
        <v>0</v>
      </c>
      <c r="P158">
        <v>0</v>
      </c>
      <c r="Q158">
        <v>0</v>
      </c>
      <c r="R158">
        <v>1495.86</v>
      </c>
      <c r="S158">
        <v>2016</v>
      </c>
      <c r="T158" t="e">
        <f>VLOOKUP(J158,[1]Revedit!$A$816:$C$1019,3,FALSE)</f>
        <v>#N/A</v>
      </c>
      <c r="U158" t="str">
        <f>VLOOKUP(LEFT(I158,2)*100,[1]Revedit!$A$1:$C$397,3)</f>
        <v>4100-ACADEMIC &amp; SUBJECT ORIE</v>
      </c>
      <c r="V158" t="str">
        <f>VLOOKUP(K158,[1]Revedit!$A$513:$C$814,3,FALSE)</f>
        <v>640-EQUIPMENT</v>
      </c>
    </row>
    <row r="159" spans="1:22" hidden="1" x14ac:dyDescent="0.25">
      <c r="A159" s="1">
        <v>42432</v>
      </c>
      <c r="B159">
        <v>102382</v>
      </c>
      <c r="D159">
        <v>1655437</v>
      </c>
      <c r="E159">
        <v>12174</v>
      </c>
      <c r="F159" t="s">
        <v>194</v>
      </c>
      <c r="G159" t="s">
        <v>204</v>
      </c>
      <c r="H159">
        <v>3</v>
      </c>
      <c r="I159">
        <v>4134</v>
      </c>
      <c r="K159">
        <v>640</v>
      </c>
      <c r="L159">
        <v>9900</v>
      </c>
      <c r="M159">
        <v>0</v>
      </c>
      <c r="N159">
        <v>1</v>
      </c>
      <c r="O159">
        <v>0</v>
      </c>
      <c r="P159">
        <v>0</v>
      </c>
      <c r="Q159">
        <v>0</v>
      </c>
      <c r="R159">
        <v>1645.37</v>
      </c>
      <c r="S159">
        <v>2016</v>
      </c>
      <c r="T159" t="e">
        <f>VLOOKUP(J159,[1]Revedit!$A$816:$C$1019,3,FALSE)</f>
        <v>#N/A</v>
      </c>
      <c r="U159" t="str">
        <f>VLOOKUP(LEFT(I159,2)*100,[1]Revedit!$A$1:$C$397,3)</f>
        <v>4100-ACADEMIC &amp; SUBJECT ORIE</v>
      </c>
      <c r="V159" t="str">
        <f>VLOOKUP(K159,[1]Revedit!$A$513:$C$814,3,FALSE)</f>
        <v>640-EQUIPMENT</v>
      </c>
    </row>
    <row r="160" spans="1:22" hidden="1" x14ac:dyDescent="0.25">
      <c r="A160" s="1">
        <v>42432</v>
      </c>
      <c r="B160">
        <v>102382</v>
      </c>
      <c r="D160">
        <v>1655437</v>
      </c>
      <c r="E160">
        <v>12174</v>
      </c>
      <c r="F160" t="s">
        <v>194</v>
      </c>
      <c r="G160" t="s">
        <v>205</v>
      </c>
      <c r="H160">
        <v>3</v>
      </c>
      <c r="I160">
        <v>4134</v>
      </c>
      <c r="K160">
        <v>640</v>
      </c>
      <c r="L160">
        <v>9900</v>
      </c>
      <c r="M160">
        <v>0</v>
      </c>
      <c r="N160">
        <v>1</v>
      </c>
      <c r="O160">
        <v>0</v>
      </c>
      <c r="P160">
        <v>0</v>
      </c>
      <c r="Q160">
        <v>0</v>
      </c>
      <c r="R160">
        <v>289.68</v>
      </c>
      <c r="S160">
        <v>2016</v>
      </c>
      <c r="T160" t="e">
        <f>VLOOKUP(J160,[1]Revedit!$A$816:$C$1019,3,FALSE)</f>
        <v>#N/A</v>
      </c>
      <c r="U160" t="str">
        <f>VLOOKUP(LEFT(I160,2)*100,[1]Revedit!$A$1:$C$397,3)</f>
        <v>4100-ACADEMIC &amp; SUBJECT ORIE</v>
      </c>
      <c r="V160" t="str">
        <f>VLOOKUP(K160,[1]Revedit!$A$513:$C$814,3,FALSE)</f>
        <v>640-EQUIPMENT</v>
      </c>
    </row>
    <row r="161" spans="1:22" hidden="1" x14ac:dyDescent="0.25">
      <c r="A161" s="1">
        <v>42432</v>
      </c>
      <c r="B161">
        <v>102382</v>
      </c>
      <c r="D161">
        <v>1655437</v>
      </c>
      <c r="E161">
        <v>12174</v>
      </c>
      <c r="F161" t="s">
        <v>194</v>
      </c>
      <c r="G161" t="s">
        <v>55</v>
      </c>
      <c r="H161">
        <v>3</v>
      </c>
      <c r="I161">
        <v>4134</v>
      </c>
      <c r="K161">
        <v>640</v>
      </c>
      <c r="L161">
        <v>9900</v>
      </c>
      <c r="M161">
        <v>0</v>
      </c>
      <c r="N161">
        <v>1</v>
      </c>
      <c r="O161">
        <v>0</v>
      </c>
      <c r="P161">
        <v>0</v>
      </c>
      <c r="Q161">
        <v>0</v>
      </c>
      <c r="R161">
        <v>899</v>
      </c>
      <c r="S161">
        <v>2016</v>
      </c>
      <c r="T161" t="e">
        <f>VLOOKUP(J161,[1]Revedit!$A$816:$C$1019,3,FALSE)</f>
        <v>#N/A</v>
      </c>
      <c r="U161" t="str">
        <f>VLOOKUP(LEFT(I161,2)*100,[1]Revedit!$A$1:$C$397,3)</f>
        <v>4100-ACADEMIC &amp; SUBJECT ORIE</v>
      </c>
      <c r="V161" t="str">
        <f>VLOOKUP(K161,[1]Revedit!$A$513:$C$814,3,FALSE)</f>
        <v>640-EQUIPMENT</v>
      </c>
    </row>
    <row r="162" spans="1:22" hidden="1" x14ac:dyDescent="0.25">
      <c r="A162" s="1">
        <v>42432</v>
      </c>
      <c r="B162">
        <v>102382</v>
      </c>
      <c r="D162">
        <v>1655437</v>
      </c>
      <c r="E162">
        <v>12174</v>
      </c>
      <c r="F162" t="s">
        <v>194</v>
      </c>
      <c r="H162">
        <v>3</v>
      </c>
      <c r="I162">
        <v>4134</v>
      </c>
      <c r="K162">
        <v>640</v>
      </c>
      <c r="L162">
        <v>9900</v>
      </c>
      <c r="M162">
        <v>0</v>
      </c>
      <c r="N162">
        <v>1</v>
      </c>
      <c r="O162">
        <v>0</v>
      </c>
      <c r="P162">
        <v>0</v>
      </c>
      <c r="Q162">
        <v>0</v>
      </c>
      <c r="R162">
        <v>0</v>
      </c>
      <c r="S162">
        <v>2016</v>
      </c>
      <c r="T162" t="e">
        <f>VLOOKUP(J162,[1]Revedit!$A$816:$C$1019,3,FALSE)</f>
        <v>#N/A</v>
      </c>
      <c r="U162" t="str">
        <f>VLOOKUP(LEFT(I162,2)*100,[1]Revedit!$A$1:$C$397,3)</f>
        <v>4100-ACADEMIC &amp; SUBJECT ORIE</v>
      </c>
      <c r="V162" t="str">
        <f>VLOOKUP(K162,[1]Revedit!$A$513:$C$814,3,FALSE)</f>
        <v>640-EQUIPMENT</v>
      </c>
    </row>
    <row r="163" spans="1:22" hidden="1" x14ac:dyDescent="0.25">
      <c r="A163" s="1">
        <v>42436</v>
      </c>
      <c r="C163">
        <v>76940</v>
      </c>
      <c r="G163" t="s">
        <v>76</v>
      </c>
      <c r="H163">
        <v>3</v>
      </c>
      <c r="J163">
        <v>1190</v>
      </c>
      <c r="L163">
        <v>9900</v>
      </c>
      <c r="M163">
        <v>0</v>
      </c>
      <c r="N163">
        <v>0</v>
      </c>
      <c r="Q163">
        <v>413.24</v>
      </c>
      <c r="R163">
        <v>0</v>
      </c>
      <c r="S163">
        <v>2016</v>
      </c>
      <c r="T163" t="str">
        <f>VLOOKUP(J163,[1]Revedit!$A$816:$C$1019,3,FALSE)</f>
        <v>1190-OTHER RECEIPTS (LOCAL T</v>
      </c>
      <c r="U163" t="e">
        <f>VLOOKUP(LEFT(I163,2)*100,[1]Revedit!$A$1:$C$397,3)</f>
        <v>#VALUE!</v>
      </c>
      <c r="V163" t="e">
        <f>VLOOKUP(K163,[1]Revedit!$A$513:$C$814,3,FALSE)</f>
        <v>#N/A</v>
      </c>
    </row>
    <row r="164" spans="1:22" hidden="1" x14ac:dyDescent="0.25">
      <c r="A164" s="1">
        <v>42436</v>
      </c>
      <c r="B164">
        <v>102434</v>
      </c>
      <c r="D164">
        <v>1655450</v>
      </c>
      <c r="E164">
        <v>15060</v>
      </c>
      <c r="F164" t="s">
        <v>56</v>
      </c>
      <c r="G164" t="s">
        <v>206</v>
      </c>
      <c r="H164">
        <v>3</v>
      </c>
      <c r="I164">
        <v>2840</v>
      </c>
      <c r="K164">
        <v>640</v>
      </c>
      <c r="L164">
        <v>9900</v>
      </c>
      <c r="M164">
        <v>0</v>
      </c>
      <c r="N164">
        <v>90</v>
      </c>
      <c r="O164">
        <v>0</v>
      </c>
      <c r="P164">
        <v>0</v>
      </c>
      <c r="Q164">
        <v>0</v>
      </c>
      <c r="R164">
        <v>3252.34</v>
      </c>
      <c r="S164">
        <v>2016</v>
      </c>
      <c r="T164" t="e">
        <f>VLOOKUP(J164,[1]Revedit!$A$816:$C$1019,3,FALSE)</f>
        <v>#N/A</v>
      </c>
      <c r="U164" t="str">
        <f>VLOOKUP(LEFT(I164,2)*100,[1]Revedit!$A$1:$C$397,3)</f>
        <v>2800-SUPPORT SERV - PUPIL TR</v>
      </c>
      <c r="V164" t="str">
        <f>VLOOKUP(K164,[1]Revedit!$A$513:$C$814,3,FALSE)</f>
        <v>640-EQUIPMENT</v>
      </c>
    </row>
    <row r="165" spans="1:22" hidden="1" x14ac:dyDescent="0.25">
      <c r="A165" s="1">
        <v>42436</v>
      </c>
      <c r="B165">
        <v>916099</v>
      </c>
      <c r="D165">
        <v>54399</v>
      </c>
      <c r="E165">
        <v>900021</v>
      </c>
      <c r="F165" t="s">
        <v>28</v>
      </c>
      <c r="G165" t="s">
        <v>124</v>
      </c>
      <c r="H165">
        <v>3</v>
      </c>
      <c r="I165">
        <v>2510</v>
      </c>
      <c r="K165">
        <v>845</v>
      </c>
      <c r="L165">
        <v>9900</v>
      </c>
      <c r="M165">
        <v>0</v>
      </c>
      <c r="N165">
        <v>55</v>
      </c>
      <c r="O165">
        <v>0</v>
      </c>
      <c r="P165">
        <v>0</v>
      </c>
      <c r="Q165">
        <v>0</v>
      </c>
      <c r="R165">
        <v>56.92</v>
      </c>
      <c r="S165">
        <v>2016</v>
      </c>
      <c r="T165" t="e">
        <f>VLOOKUP(J165,[1]Revedit!$A$816:$C$1019,3,FALSE)</f>
        <v>#N/A</v>
      </c>
      <c r="U165" t="str">
        <f>VLOOKUP(LEFT(I165,2)*100,[1]Revedit!$A$1:$C$397,3)</f>
        <v>2500-FISCAL SERVICES</v>
      </c>
      <c r="V165" t="str">
        <f>VLOOKUP(K165,[1]Revedit!$A$513:$C$814,3,FALSE)</f>
        <v>845-PROPERTY TAX COLLECTION</v>
      </c>
    </row>
    <row r="166" spans="1:22" hidden="1" x14ac:dyDescent="0.25">
      <c r="A166" s="1">
        <v>42437</v>
      </c>
      <c r="C166">
        <v>76941</v>
      </c>
      <c r="G166" t="s">
        <v>26</v>
      </c>
      <c r="H166">
        <v>3</v>
      </c>
      <c r="J166">
        <v>1111</v>
      </c>
      <c r="L166">
        <v>9900</v>
      </c>
      <c r="M166">
        <v>0</v>
      </c>
      <c r="N166">
        <v>0</v>
      </c>
      <c r="Q166">
        <v>68336.27</v>
      </c>
      <c r="R166">
        <v>0</v>
      </c>
      <c r="S166">
        <v>2016</v>
      </c>
      <c r="T166" t="str">
        <f>VLOOKUP(J166,[1]Revedit!$A$816:$C$1019,3,FALSE)</f>
        <v>1111-GEN. PROP. TAX - REAL U</v>
      </c>
      <c r="U166" t="e">
        <f>VLOOKUP(LEFT(I166,2)*100,[1]Revedit!$A$1:$C$397,3)</f>
        <v>#VALUE!</v>
      </c>
      <c r="V166" t="e">
        <f>VLOOKUP(K166,[1]Revedit!$A$513:$C$814,3,FALSE)</f>
        <v>#N/A</v>
      </c>
    </row>
    <row r="167" spans="1:22" hidden="1" x14ac:dyDescent="0.25">
      <c r="A167" s="1">
        <v>42437</v>
      </c>
      <c r="C167">
        <v>76941</v>
      </c>
      <c r="G167" t="s">
        <v>34</v>
      </c>
      <c r="H167">
        <v>3</v>
      </c>
      <c r="J167">
        <v>1122</v>
      </c>
      <c r="L167">
        <v>9900</v>
      </c>
      <c r="M167">
        <v>0</v>
      </c>
      <c r="N167">
        <v>0</v>
      </c>
      <c r="Q167">
        <v>5923.12</v>
      </c>
      <c r="R167">
        <v>0</v>
      </c>
      <c r="S167">
        <v>2016</v>
      </c>
      <c r="T167" t="str">
        <f>VLOOKUP(J167,[1]Revedit!$A$816:$C$1019,3,FALSE)</f>
        <v>1122-PUBLIC UTILITY PERSONAL</v>
      </c>
      <c r="U167" t="e">
        <f>VLOOKUP(LEFT(I167,2)*100,[1]Revedit!$A$1:$C$397,3)</f>
        <v>#VALUE!</v>
      </c>
      <c r="V167" t="e">
        <f>VLOOKUP(K167,[1]Revedit!$A$513:$C$814,3,FALSE)</f>
        <v>#N/A</v>
      </c>
    </row>
    <row r="168" spans="1:22" hidden="1" x14ac:dyDescent="0.25">
      <c r="A168" s="1">
        <v>42437</v>
      </c>
      <c r="B168">
        <v>916100</v>
      </c>
      <c r="D168">
        <v>54400</v>
      </c>
      <c r="E168">
        <v>900021</v>
      </c>
      <c r="F168" t="s">
        <v>28</v>
      </c>
      <c r="G168" t="s">
        <v>124</v>
      </c>
      <c r="H168">
        <v>3</v>
      </c>
      <c r="I168">
        <v>2510</v>
      </c>
      <c r="K168">
        <v>845</v>
      </c>
      <c r="L168">
        <v>9900</v>
      </c>
      <c r="M168">
        <v>0</v>
      </c>
      <c r="N168">
        <v>55</v>
      </c>
      <c r="O168">
        <v>0</v>
      </c>
      <c r="P168">
        <v>0</v>
      </c>
      <c r="Q168">
        <v>0</v>
      </c>
      <c r="R168">
        <v>4005.87</v>
      </c>
      <c r="S168">
        <v>2016</v>
      </c>
      <c r="T168" t="e">
        <f>VLOOKUP(J168,[1]Revedit!$A$816:$C$1019,3,FALSE)</f>
        <v>#N/A</v>
      </c>
      <c r="U168" t="str">
        <f>VLOOKUP(LEFT(I168,2)*100,[1]Revedit!$A$1:$C$397,3)</f>
        <v>2500-FISCAL SERVICES</v>
      </c>
      <c r="V168" t="str">
        <f>VLOOKUP(K168,[1]Revedit!$A$513:$C$814,3,FALSE)</f>
        <v>845-PROPERTY TAX COLLECTION</v>
      </c>
    </row>
    <row r="169" spans="1:22" hidden="1" x14ac:dyDescent="0.25">
      <c r="A169" s="1">
        <v>42437</v>
      </c>
      <c r="B169">
        <v>916100</v>
      </c>
      <c r="D169">
        <v>54400</v>
      </c>
      <c r="E169">
        <v>900021</v>
      </c>
      <c r="F169" t="s">
        <v>28</v>
      </c>
      <c r="G169" t="s">
        <v>67</v>
      </c>
      <c r="H169">
        <v>3</v>
      </c>
      <c r="I169">
        <v>2490</v>
      </c>
      <c r="K169">
        <v>847</v>
      </c>
      <c r="L169">
        <v>9900</v>
      </c>
      <c r="M169">
        <v>0</v>
      </c>
      <c r="N169">
        <v>55</v>
      </c>
      <c r="O169">
        <v>0</v>
      </c>
      <c r="P169">
        <v>0</v>
      </c>
      <c r="Q169">
        <v>0</v>
      </c>
      <c r="R169">
        <v>0</v>
      </c>
      <c r="S169">
        <v>2016</v>
      </c>
      <c r="T169" t="e">
        <f>VLOOKUP(J169,[1]Revedit!$A$816:$C$1019,3,FALSE)</f>
        <v>#N/A</v>
      </c>
      <c r="U169" t="str">
        <f>VLOOKUP(LEFT(I169,2)*100,[1]Revedit!$A$1:$C$397,3)</f>
        <v>2400-SUPPORT SERV- ADMINISTR</v>
      </c>
      <c r="V169" t="str">
        <f>VLOOKUP(K169,[1]Revedit!$A$513:$C$814,3,FALSE)</f>
        <v>847-DELINQUENT LAND TAXES</v>
      </c>
    </row>
    <row r="170" spans="1:22" hidden="1" x14ac:dyDescent="0.25">
      <c r="A170" s="1">
        <v>42438</v>
      </c>
      <c r="C170">
        <v>76949</v>
      </c>
      <c r="G170" t="s">
        <v>26</v>
      </c>
      <c r="H170">
        <v>3</v>
      </c>
      <c r="J170">
        <v>1111</v>
      </c>
      <c r="L170">
        <v>9900</v>
      </c>
      <c r="M170">
        <v>0</v>
      </c>
      <c r="N170">
        <v>0</v>
      </c>
      <c r="Q170">
        <v>2395.6</v>
      </c>
      <c r="R170">
        <v>0</v>
      </c>
      <c r="S170">
        <v>2016</v>
      </c>
      <c r="T170" t="str">
        <f>VLOOKUP(J170,[1]Revedit!$A$816:$C$1019,3,FALSE)</f>
        <v>1111-GEN. PROP. TAX - REAL U</v>
      </c>
      <c r="U170" t="e">
        <f>VLOOKUP(LEFT(I170,2)*100,[1]Revedit!$A$1:$C$397,3)</f>
        <v>#VALUE!</v>
      </c>
      <c r="V170" t="e">
        <f>VLOOKUP(K170,[1]Revedit!$A$513:$C$814,3,FALSE)</f>
        <v>#N/A</v>
      </c>
    </row>
    <row r="171" spans="1:22" hidden="1" x14ac:dyDescent="0.25">
      <c r="A171" s="1">
        <v>42438</v>
      </c>
      <c r="B171">
        <v>916101</v>
      </c>
      <c r="D171">
        <v>54401</v>
      </c>
      <c r="E171">
        <v>900021</v>
      </c>
      <c r="F171" t="s">
        <v>28</v>
      </c>
      <c r="G171" t="s">
        <v>124</v>
      </c>
      <c r="H171">
        <v>3</v>
      </c>
      <c r="I171">
        <v>2510</v>
      </c>
      <c r="K171">
        <v>845</v>
      </c>
      <c r="L171">
        <v>9900</v>
      </c>
      <c r="M171">
        <v>0</v>
      </c>
      <c r="N171">
        <v>55</v>
      </c>
      <c r="O171">
        <v>0</v>
      </c>
      <c r="P171">
        <v>0</v>
      </c>
      <c r="Q171">
        <v>0</v>
      </c>
      <c r="R171">
        <v>66.81</v>
      </c>
      <c r="S171">
        <v>2016</v>
      </c>
      <c r="T171" t="e">
        <f>VLOOKUP(J171,[1]Revedit!$A$816:$C$1019,3,FALSE)</f>
        <v>#N/A</v>
      </c>
      <c r="U171" t="str">
        <f>VLOOKUP(LEFT(I171,2)*100,[1]Revedit!$A$1:$C$397,3)</f>
        <v>2500-FISCAL SERVICES</v>
      </c>
      <c r="V171" t="str">
        <f>VLOOKUP(K171,[1]Revedit!$A$513:$C$814,3,FALSE)</f>
        <v>845-PROPERTY TAX COLLECTION</v>
      </c>
    </row>
    <row r="172" spans="1:22" hidden="1" x14ac:dyDescent="0.25">
      <c r="A172" s="1">
        <v>42440</v>
      </c>
      <c r="C172">
        <v>76973</v>
      </c>
      <c r="G172" t="s">
        <v>126</v>
      </c>
      <c r="H172">
        <v>3</v>
      </c>
      <c r="I172">
        <v>2720</v>
      </c>
      <c r="K172">
        <v>640</v>
      </c>
      <c r="L172">
        <v>9900</v>
      </c>
      <c r="M172">
        <v>0</v>
      </c>
      <c r="N172">
        <v>1</v>
      </c>
      <c r="O172">
        <v>0</v>
      </c>
      <c r="P172">
        <v>0</v>
      </c>
      <c r="Q172">
        <v>0</v>
      </c>
      <c r="R172">
        <v>-6</v>
      </c>
      <c r="S172">
        <v>2016</v>
      </c>
      <c r="T172" t="e">
        <f>VLOOKUP(J172,[1]Revedit!$A$816:$C$1019,3,FALSE)</f>
        <v>#N/A</v>
      </c>
      <c r="U172" t="str">
        <f>VLOOKUP(LEFT(I172,2)*100,[1]Revedit!$A$1:$C$397,3)</f>
        <v>2700-OPERATION &amp; MAINT OF PL</v>
      </c>
      <c r="V172" t="str">
        <f>VLOOKUP(K172,[1]Revedit!$A$513:$C$814,3,FALSE)</f>
        <v>640-EQUIPMENT</v>
      </c>
    </row>
    <row r="173" spans="1:22" hidden="1" x14ac:dyDescent="0.25">
      <c r="A173" s="1">
        <v>42440</v>
      </c>
      <c r="C173">
        <v>76973</v>
      </c>
      <c r="G173" t="s">
        <v>207</v>
      </c>
      <c r="H173">
        <v>3</v>
      </c>
      <c r="I173">
        <v>2720</v>
      </c>
      <c r="K173">
        <v>640</v>
      </c>
      <c r="L173">
        <v>9900</v>
      </c>
      <c r="M173">
        <v>0</v>
      </c>
      <c r="N173">
        <v>1</v>
      </c>
      <c r="O173">
        <v>0</v>
      </c>
      <c r="P173">
        <v>0</v>
      </c>
      <c r="Q173">
        <v>0</v>
      </c>
      <c r="R173">
        <v>0</v>
      </c>
      <c r="S173">
        <v>2016</v>
      </c>
      <c r="T173" t="e">
        <f>VLOOKUP(J173,[1]Revedit!$A$816:$C$1019,3,FALSE)</f>
        <v>#N/A</v>
      </c>
      <c r="U173" t="str">
        <f>VLOOKUP(LEFT(I173,2)*100,[1]Revedit!$A$1:$C$397,3)</f>
        <v>2700-OPERATION &amp; MAINT OF PL</v>
      </c>
      <c r="V173" t="str">
        <f>VLOOKUP(K173,[1]Revedit!$A$513:$C$814,3,FALSE)</f>
        <v>640-EQUIPMENT</v>
      </c>
    </row>
    <row r="174" spans="1:22" hidden="1" x14ac:dyDescent="0.25">
      <c r="A174" s="1">
        <v>42440</v>
      </c>
      <c r="C174">
        <v>76977</v>
      </c>
      <c r="G174" t="s">
        <v>76</v>
      </c>
      <c r="H174">
        <v>3</v>
      </c>
      <c r="J174">
        <v>1190</v>
      </c>
      <c r="L174">
        <v>9900</v>
      </c>
      <c r="M174">
        <v>0</v>
      </c>
      <c r="N174">
        <v>0</v>
      </c>
      <c r="Q174">
        <v>2.34</v>
      </c>
      <c r="R174">
        <v>0</v>
      </c>
      <c r="S174">
        <v>2016</v>
      </c>
      <c r="T174" t="str">
        <f>VLOOKUP(J174,[1]Revedit!$A$816:$C$1019,3,FALSE)</f>
        <v>1190-OTHER RECEIPTS (LOCAL T</v>
      </c>
      <c r="U174" t="e">
        <f>VLOOKUP(LEFT(I174,2)*100,[1]Revedit!$A$1:$C$397,3)</f>
        <v>#VALUE!</v>
      </c>
      <c r="V174" t="e">
        <f>VLOOKUP(K174,[1]Revedit!$A$513:$C$814,3,FALSE)</f>
        <v>#N/A</v>
      </c>
    </row>
    <row r="175" spans="1:22" hidden="1" x14ac:dyDescent="0.25">
      <c r="A175" s="1">
        <v>42440</v>
      </c>
      <c r="B175">
        <v>916102</v>
      </c>
      <c r="D175">
        <v>54402</v>
      </c>
      <c r="E175">
        <v>900021</v>
      </c>
      <c r="F175" t="s">
        <v>28</v>
      </c>
      <c r="G175" t="s">
        <v>124</v>
      </c>
      <c r="H175">
        <v>3</v>
      </c>
      <c r="I175">
        <v>2510</v>
      </c>
      <c r="K175">
        <v>845</v>
      </c>
      <c r="L175">
        <v>9900</v>
      </c>
      <c r="M175">
        <v>0</v>
      </c>
      <c r="N175">
        <v>55</v>
      </c>
      <c r="O175">
        <v>0</v>
      </c>
      <c r="P175">
        <v>0</v>
      </c>
      <c r="Q175">
        <v>0</v>
      </c>
      <c r="R175">
        <v>0.25</v>
      </c>
      <c r="S175">
        <v>2016</v>
      </c>
      <c r="T175" t="e">
        <f>VLOOKUP(J175,[1]Revedit!$A$816:$C$1019,3,FALSE)</f>
        <v>#N/A</v>
      </c>
      <c r="U175" t="str">
        <f>VLOOKUP(LEFT(I175,2)*100,[1]Revedit!$A$1:$C$397,3)</f>
        <v>2500-FISCAL SERVICES</v>
      </c>
      <c r="V175" t="str">
        <f>VLOOKUP(K175,[1]Revedit!$A$513:$C$814,3,FALSE)</f>
        <v>845-PROPERTY TAX COLLECTION</v>
      </c>
    </row>
    <row r="176" spans="1:22" hidden="1" x14ac:dyDescent="0.25">
      <c r="A176" s="1">
        <v>42450</v>
      </c>
      <c r="B176">
        <v>102587</v>
      </c>
      <c r="D176">
        <v>166658</v>
      </c>
      <c r="E176">
        <v>16216</v>
      </c>
      <c r="F176" t="s">
        <v>43</v>
      </c>
      <c r="G176" t="s">
        <v>208</v>
      </c>
      <c r="H176">
        <v>3</v>
      </c>
      <c r="I176">
        <v>2720</v>
      </c>
      <c r="K176">
        <v>640</v>
      </c>
      <c r="L176">
        <v>9900</v>
      </c>
      <c r="M176">
        <v>0</v>
      </c>
      <c r="N176">
        <v>11</v>
      </c>
      <c r="O176">
        <v>0</v>
      </c>
      <c r="P176">
        <v>0</v>
      </c>
      <c r="Q176">
        <v>0</v>
      </c>
      <c r="R176">
        <v>4425</v>
      </c>
      <c r="S176">
        <v>2016</v>
      </c>
      <c r="T176" t="e">
        <f>VLOOKUP(J176,[1]Revedit!$A$816:$C$1019,3,FALSE)</f>
        <v>#N/A</v>
      </c>
      <c r="U176" t="str">
        <f>VLOOKUP(LEFT(I176,2)*100,[1]Revedit!$A$1:$C$397,3)</f>
        <v>2700-OPERATION &amp; MAINT OF PL</v>
      </c>
      <c r="V176" t="str">
        <f>VLOOKUP(K176,[1]Revedit!$A$513:$C$814,3,FALSE)</f>
        <v>640-EQUIPMENT</v>
      </c>
    </row>
    <row r="177" spans="1:22" hidden="1" x14ac:dyDescent="0.25">
      <c r="A177" s="1">
        <v>42473</v>
      </c>
      <c r="B177">
        <v>102773</v>
      </c>
      <c r="D177">
        <v>1655417</v>
      </c>
      <c r="E177">
        <v>5157</v>
      </c>
      <c r="F177" t="s">
        <v>46</v>
      </c>
      <c r="G177" t="s">
        <v>209</v>
      </c>
      <c r="H177">
        <v>3</v>
      </c>
      <c r="I177">
        <v>1110</v>
      </c>
      <c r="K177">
        <v>640</v>
      </c>
      <c r="L177">
        <v>9900</v>
      </c>
      <c r="M177">
        <v>0</v>
      </c>
      <c r="N177">
        <v>3</v>
      </c>
      <c r="O177">
        <v>0</v>
      </c>
      <c r="P177">
        <v>0</v>
      </c>
      <c r="Q177">
        <v>0</v>
      </c>
      <c r="R177">
        <v>14350</v>
      </c>
      <c r="S177">
        <v>2016</v>
      </c>
      <c r="T177" t="e">
        <f>VLOOKUP(J177,[1]Revedit!$A$816:$C$1019,3,FALSE)</f>
        <v>#N/A</v>
      </c>
      <c r="U177" t="str">
        <f>VLOOKUP(LEFT(I177,2)*100,[1]Revedit!$A$1:$C$397,3)</f>
        <v>1100-REGULAR INSTRUCTION</v>
      </c>
      <c r="V177" t="str">
        <f>VLOOKUP(K177,[1]Revedit!$A$513:$C$814,3,FALSE)</f>
        <v>640-EQUIPMENT</v>
      </c>
    </row>
    <row r="178" spans="1:22" hidden="1" x14ac:dyDescent="0.25">
      <c r="A178" s="1">
        <v>42473</v>
      </c>
      <c r="B178">
        <v>102773</v>
      </c>
      <c r="D178">
        <v>1655417</v>
      </c>
      <c r="E178">
        <v>5157</v>
      </c>
      <c r="F178" t="s">
        <v>46</v>
      </c>
      <c r="G178" t="s">
        <v>209</v>
      </c>
      <c r="H178">
        <v>3</v>
      </c>
      <c r="I178">
        <v>1120</v>
      </c>
      <c r="K178">
        <v>640</v>
      </c>
      <c r="L178">
        <v>9900</v>
      </c>
      <c r="M178">
        <v>0</v>
      </c>
      <c r="N178">
        <v>10</v>
      </c>
      <c r="O178">
        <v>0</v>
      </c>
      <c r="P178">
        <v>0</v>
      </c>
      <c r="Q178">
        <v>0</v>
      </c>
      <c r="R178">
        <v>14350</v>
      </c>
      <c r="S178">
        <v>2016</v>
      </c>
      <c r="T178" t="e">
        <f>VLOOKUP(J178,[1]Revedit!$A$816:$C$1019,3,FALSE)</f>
        <v>#N/A</v>
      </c>
      <c r="U178" t="str">
        <f>VLOOKUP(LEFT(I178,2)*100,[1]Revedit!$A$1:$C$397,3)</f>
        <v>1100-REGULAR INSTRUCTION</v>
      </c>
      <c r="V178" t="str">
        <f>VLOOKUP(K178,[1]Revedit!$A$513:$C$814,3,FALSE)</f>
        <v>640-EQUIPMENT</v>
      </c>
    </row>
    <row r="179" spans="1:22" hidden="1" x14ac:dyDescent="0.25">
      <c r="A179" s="1">
        <v>42479</v>
      </c>
      <c r="B179">
        <v>102828</v>
      </c>
      <c r="D179">
        <v>1655437</v>
      </c>
      <c r="E179">
        <v>12174</v>
      </c>
      <c r="F179" t="s">
        <v>194</v>
      </c>
      <c r="G179" t="s">
        <v>210</v>
      </c>
      <c r="H179">
        <v>3</v>
      </c>
      <c r="I179">
        <v>4134</v>
      </c>
      <c r="K179">
        <v>640</v>
      </c>
      <c r="L179">
        <v>9900</v>
      </c>
      <c r="M179">
        <v>0</v>
      </c>
      <c r="N179">
        <v>1</v>
      </c>
      <c r="O179">
        <v>0</v>
      </c>
      <c r="P179">
        <v>0</v>
      </c>
      <c r="Q179">
        <v>0</v>
      </c>
      <c r="R179">
        <v>346.92</v>
      </c>
      <c r="S179">
        <v>2016</v>
      </c>
      <c r="T179" t="e">
        <f>VLOOKUP(J179,[1]Revedit!$A$816:$C$1019,3,FALSE)</f>
        <v>#N/A</v>
      </c>
      <c r="U179" t="str">
        <f>VLOOKUP(LEFT(I179,2)*100,[1]Revedit!$A$1:$C$397,3)</f>
        <v>4100-ACADEMIC &amp; SUBJECT ORIE</v>
      </c>
      <c r="V179" t="str">
        <f>VLOOKUP(K179,[1]Revedit!$A$513:$C$814,3,FALSE)</f>
        <v>640-EQUIPMENT</v>
      </c>
    </row>
    <row r="180" spans="1:22" hidden="1" x14ac:dyDescent="0.25">
      <c r="A180" s="1">
        <v>42486</v>
      </c>
      <c r="C180">
        <v>77325</v>
      </c>
      <c r="G180" t="s">
        <v>77</v>
      </c>
      <c r="H180">
        <v>3</v>
      </c>
      <c r="I180">
        <v>2720</v>
      </c>
      <c r="K180">
        <v>640</v>
      </c>
      <c r="L180">
        <v>9900</v>
      </c>
      <c r="M180">
        <v>0</v>
      </c>
      <c r="N180">
        <v>1</v>
      </c>
      <c r="O180">
        <v>0</v>
      </c>
      <c r="P180">
        <v>0</v>
      </c>
      <c r="Q180">
        <v>0</v>
      </c>
      <c r="R180">
        <v>-424.4</v>
      </c>
      <c r="S180">
        <v>2016</v>
      </c>
      <c r="T180" t="e">
        <f>VLOOKUP(J180,[1]Revedit!$A$816:$C$1019,3,FALSE)</f>
        <v>#N/A</v>
      </c>
      <c r="U180" t="str">
        <f>VLOOKUP(LEFT(I180,2)*100,[1]Revedit!$A$1:$C$397,3)</f>
        <v>2700-OPERATION &amp; MAINT OF PL</v>
      </c>
      <c r="V180" t="str">
        <f>VLOOKUP(K180,[1]Revedit!$A$513:$C$814,3,FALSE)</f>
        <v>640-EQUIPMENT</v>
      </c>
    </row>
    <row r="181" spans="1:22" hidden="1" x14ac:dyDescent="0.25">
      <c r="A181" s="1">
        <v>42486</v>
      </c>
      <c r="C181">
        <v>77325</v>
      </c>
      <c r="G181" t="s">
        <v>211</v>
      </c>
      <c r="H181">
        <v>3</v>
      </c>
      <c r="I181">
        <v>2720</v>
      </c>
      <c r="K181">
        <v>640</v>
      </c>
      <c r="L181">
        <v>9900</v>
      </c>
      <c r="M181">
        <v>0</v>
      </c>
      <c r="N181">
        <v>2</v>
      </c>
      <c r="O181">
        <v>0</v>
      </c>
      <c r="P181">
        <v>0</v>
      </c>
      <c r="Q181">
        <v>0</v>
      </c>
      <c r="R181">
        <v>-424.4</v>
      </c>
      <c r="S181">
        <v>2016</v>
      </c>
      <c r="T181" t="e">
        <f>VLOOKUP(J181,[1]Revedit!$A$816:$C$1019,3,FALSE)</f>
        <v>#N/A</v>
      </c>
      <c r="U181" t="str">
        <f>VLOOKUP(LEFT(I181,2)*100,[1]Revedit!$A$1:$C$397,3)</f>
        <v>2700-OPERATION &amp; MAINT OF PL</v>
      </c>
      <c r="V181" t="str">
        <f>VLOOKUP(K181,[1]Revedit!$A$513:$C$814,3,FALSE)</f>
        <v>640-EQUIPMENT</v>
      </c>
    </row>
    <row r="182" spans="1:22" hidden="1" x14ac:dyDescent="0.25">
      <c r="A182" s="1">
        <v>42494</v>
      </c>
      <c r="C182">
        <v>77453</v>
      </c>
      <c r="G182" t="s">
        <v>78</v>
      </c>
      <c r="H182">
        <v>3</v>
      </c>
      <c r="J182">
        <v>3131</v>
      </c>
      <c r="L182">
        <v>9900</v>
      </c>
      <c r="M182">
        <v>0</v>
      </c>
      <c r="N182">
        <v>0</v>
      </c>
      <c r="Q182">
        <v>23040.240000000002</v>
      </c>
      <c r="R182">
        <v>0</v>
      </c>
      <c r="S182">
        <v>2016</v>
      </c>
      <c r="T182" t="str">
        <f>VLOOKUP(J182,[1]Revedit!$A$816:$C$1019,3,FALSE)</f>
        <v>3131-10% AND 2.5% ROLLBACK</v>
      </c>
      <c r="U182" t="e">
        <f>VLOOKUP(LEFT(I182,2)*100,[1]Revedit!$A$1:$C$397,3)</f>
        <v>#VALUE!</v>
      </c>
      <c r="V182" t="e">
        <f>VLOOKUP(K182,[1]Revedit!$A$513:$C$814,3,FALSE)</f>
        <v>#N/A</v>
      </c>
    </row>
    <row r="183" spans="1:22" hidden="1" x14ac:dyDescent="0.25">
      <c r="A183" s="1">
        <v>42494</v>
      </c>
      <c r="C183">
        <v>77453</v>
      </c>
      <c r="G183" t="s">
        <v>79</v>
      </c>
      <c r="H183">
        <v>3</v>
      </c>
      <c r="J183">
        <v>3132</v>
      </c>
      <c r="L183">
        <v>9900</v>
      </c>
      <c r="M183">
        <v>0</v>
      </c>
      <c r="N183">
        <v>0</v>
      </c>
      <c r="Q183">
        <v>9859.3799999999992</v>
      </c>
      <c r="R183">
        <v>0</v>
      </c>
      <c r="S183">
        <v>2016</v>
      </c>
      <c r="T183" t="str">
        <f>VLOOKUP(J183,[1]Revedit!$A$816:$C$1019,3,FALSE)</f>
        <v>3132-HOMESTEAD EXEMPTION</v>
      </c>
      <c r="U183" t="e">
        <f>VLOOKUP(LEFT(I183,2)*100,[1]Revedit!$A$1:$C$397,3)</f>
        <v>#VALUE!</v>
      </c>
      <c r="V183" t="e">
        <f>VLOOKUP(K183,[1]Revedit!$A$513:$C$814,3,FALSE)</f>
        <v>#N/A</v>
      </c>
    </row>
    <row r="184" spans="1:22" hidden="1" x14ac:dyDescent="0.25">
      <c r="A184" s="1">
        <v>42494</v>
      </c>
      <c r="B184">
        <v>916137</v>
      </c>
      <c r="D184">
        <v>54403</v>
      </c>
      <c r="E184">
        <v>900021</v>
      </c>
      <c r="F184" t="s">
        <v>28</v>
      </c>
      <c r="G184" t="s">
        <v>50</v>
      </c>
      <c r="H184">
        <v>3</v>
      </c>
      <c r="I184">
        <v>2510</v>
      </c>
      <c r="K184">
        <v>845</v>
      </c>
      <c r="L184">
        <v>9900</v>
      </c>
      <c r="M184">
        <v>0</v>
      </c>
      <c r="N184">
        <v>55</v>
      </c>
      <c r="O184">
        <v>0</v>
      </c>
      <c r="P184">
        <v>0</v>
      </c>
      <c r="Q184">
        <v>0</v>
      </c>
      <c r="R184">
        <v>185.57</v>
      </c>
      <c r="S184">
        <v>2016</v>
      </c>
      <c r="T184" t="e">
        <f>VLOOKUP(J184,[1]Revedit!$A$816:$C$1019,3,FALSE)</f>
        <v>#N/A</v>
      </c>
      <c r="U184" t="str">
        <f>VLOOKUP(LEFT(I184,2)*100,[1]Revedit!$A$1:$C$397,3)</f>
        <v>2500-FISCAL SERVICES</v>
      </c>
      <c r="V184" t="str">
        <f>VLOOKUP(K184,[1]Revedit!$A$513:$C$814,3,FALSE)</f>
        <v>845-PROPERTY TAX COLLECTION</v>
      </c>
    </row>
    <row r="185" spans="1:22" hidden="1" x14ac:dyDescent="0.25">
      <c r="A185" s="1">
        <v>42501</v>
      </c>
      <c r="B185">
        <v>103012</v>
      </c>
      <c r="D185">
        <v>1655497</v>
      </c>
      <c r="E185">
        <v>2160</v>
      </c>
      <c r="F185" t="s">
        <v>36</v>
      </c>
      <c r="G185" t="s">
        <v>212</v>
      </c>
      <c r="H185">
        <v>3</v>
      </c>
      <c r="I185">
        <v>2840</v>
      </c>
      <c r="K185">
        <v>423</v>
      </c>
      <c r="L185">
        <v>9900</v>
      </c>
      <c r="M185">
        <v>0</v>
      </c>
      <c r="N185">
        <v>90</v>
      </c>
      <c r="O185">
        <v>0</v>
      </c>
      <c r="P185">
        <v>0</v>
      </c>
      <c r="Q185">
        <v>0</v>
      </c>
      <c r="R185">
        <v>11058.02</v>
      </c>
      <c r="S185">
        <v>2016</v>
      </c>
      <c r="T185" t="e">
        <f>VLOOKUP(J185,[1]Revedit!$A$816:$C$1019,3,FALSE)</f>
        <v>#N/A</v>
      </c>
      <c r="U185" t="str">
        <f>VLOOKUP(LEFT(I185,2)*100,[1]Revedit!$A$1:$C$397,3)</f>
        <v>2800-SUPPORT SERV - PUPIL TR</v>
      </c>
      <c r="V185" t="str">
        <f>VLOOKUP(K185,[1]Revedit!$A$513:$C$814,3,FALSE)</f>
        <v>423-REPAIRS &amp; MAINTENANCE S</v>
      </c>
    </row>
    <row r="186" spans="1:22" hidden="1" x14ac:dyDescent="0.25">
      <c r="A186" s="1">
        <v>42501</v>
      </c>
      <c r="B186">
        <v>103012</v>
      </c>
      <c r="D186">
        <v>1655497</v>
      </c>
      <c r="E186">
        <v>2160</v>
      </c>
      <c r="F186" t="s">
        <v>36</v>
      </c>
      <c r="G186" t="s">
        <v>213</v>
      </c>
      <c r="H186">
        <v>3</v>
      </c>
      <c r="I186">
        <v>2840</v>
      </c>
      <c r="K186">
        <v>423</v>
      </c>
      <c r="L186">
        <v>9900</v>
      </c>
      <c r="M186">
        <v>0</v>
      </c>
      <c r="N186">
        <v>90</v>
      </c>
      <c r="O186">
        <v>0</v>
      </c>
      <c r="P186">
        <v>0</v>
      </c>
      <c r="Q186">
        <v>0</v>
      </c>
      <c r="R186">
        <v>4500</v>
      </c>
      <c r="S186">
        <v>2016</v>
      </c>
      <c r="T186" t="e">
        <f>VLOOKUP(J186,[1]Revedit!$A$816:$C$1019,3,FALSE)</f>
        <v>#N/A</v>
      </c>
      <c r="U186" t="str">
        <f>VLOOKUP(LEFT(I186,2)*100,[1]Revedit!$A$1:$C$397,3)</f>
        <v>2800-SUPPORT SERV - PUPIL TR</v>
      </c>
      <c r="V186" t="str">
        <f>VLOOKUP(K186,[1]Revedit!$A$513:$C$814,3,FALSE)</f>
        <v>423-REPAIRS &amp; MAINTENANCE S</v>
      </c>
    </row>
    <row r="187" spans="1:22" hidden="1" x14ac:dyDescent="0.25">
      <c r="A187" s="1">
        <v>42501</v>
      </c>
      <c r="B187">
        <v>103012</v>
      </c>
      <c r="D187">
        <v>1655497</v>
      </c>
      <c r="E187">
        <v>2160</v>
      </c>
      <c r="F187" t="s">
        <v>36</v>
      </c>
      <c r="G187" t="s">
        <v>214</v>
      </c>
      <c r="H187">
        <v>3</v>
      </c>
      <c r="I187">
        <v>2840</v>
      </c>
      <c r="K187">
        <v>423</v>
      </c>
      <c r="L187">
        <v>9900</v>
      </c>
      <c r="M187">
        <v>0</v>
      </c>
      <c r="N187">
        <v>90</v>
      </c>
      <c r="O187">
        <v>0</v>
      </c>
      <c r="P187">
        <v>0</v>
      </c>
      <c r="Q187">
        <v>0</v>
      </c>
      <c r="R187">
        <v>1736.99</v>
      </c>
      <c r="S187">
        <v>2016</v>
      </c>
      <c r="T187" t="e">
        <f>VLOOKUP(J187,[1]Revedit!$A$816:$C$1019,3,FALSE)</f>
        <v>#N/A</v>
      </c>
      <c r="U187" t="str">
        <f>VLOOKUP(LEFT(I187,2)*100,[1]Revedit!$A$1:$C$397,3)</f>
        <v>2800-SUPPORT SERV - PUPIL TR</v>
      </c>
      <c r="V187" t="str">
        <f>VLOOKUP(K187,[1]Revedit!$A$513:$C$814,3,FALSE)</f>
        <v>423-REPAIRS &amp; MAINTENANCE S</v>
      </c>
    </row>
    <row r="188" spans="1:22" hidden="1" x14ac:dyDescent="0.25">
      <c r="A188" s="1">
        <v>42503</v>
      </c>
      <c r="C188">
        <v>77547</v>
      </c>
      <c r="G188" t="s">
        <v>215</v>
      </c>
      <c r="H188">
        <v>3</v>
      </c>
      <c r="I188">
        <v>1130</v>
      </c>
      <c r="K188">
        <v>521</v>
      </c>
      <c r="L188">
        <v>9900</v>
      </c>
      <c r="M188">
        <v>110000</v>
      </c>
      <c r="N188">
        <v>1</v>
      </c>
      <c r="O188">
        <v>0</v>
      </c>
      <c r="P188">
        <v>0</v>
      </c>
      <c r="Q188">
        <v>0</v>
      </c>
      <c r="R188">
        <v>-140.94</v>
      </c>
      <c r="S188">
        <v>2016</v>
      </c>
      <c r="T188" t="e">
        <f>VLOOKUP(J188,[1]Revedit!$A$816:$C$1019,3,FALSE)</f>
        <v>#N/A</v>
      </c>
      <c r="U188" t="str">
        <f>VLOOKUP(LEFT(I188,2)*100,[1]Revedit!$A$1:$C$397,3)</f>
        <v>1100-REGULAR INSTRUCTION</v>
      </c>
      <c r="V188" t="str">
        <f>VLOOKUP(K188,[1]Revedit!$A$513:$C$814,3,FALSE)</f>
        <v>521-NEW TEXTBOOKS</v>
      </c>
    </row>
    <row r="189" spans="1:22" hidden="1" x14ac:dyDescent="0.25">
      <c r="A189" s="1">
        <v>42503</v>
      </c>
      <c r="C189">
        <v>77547</v>
      </c>
      <c r="G189" t="s">
        <v>216</v>
      </c>
      <c r="H189">
        <v>3</v>
      </c>
      <c r="I189">
        <v>1130</v>
      </c>
      <c r="K189">
        <v>521</v>
      </c>
      <c r="L189">
        <v>9900</v>
      </c>
      <c r="M189">
        <v>110000</v>
      </c>
      <c r="N189">
        <v>1</v>
      </c>
      <c r="O189">
        <v>0</v>
      </c>
      <c r="P189">
        <v>0</v>
      </c>
      <c r="Q189">
        <v>0</v>
      </c>
      <c r="R189">
        <v>0</v>
      </c>
      <c r="S189">
        <v>2016</v>
      </c>
      <c r="T189" t="e">
        <f>VLOOKUP(J189,[1]Revedit!$A$816:$C$1019,3,FALSE)</f>
        <v>#N/A</v>
      </c>
      <c r="U189" t="str">
        <f>VLOOKUP(LEFT(I189,2)*100,[1]Revedit!$A$1:$C$397,3)</f>
        <v>1100-REGULAR INSTRUCTION</v>
      </c>
      <c r="V189" t="str">
        <f>VLOOKUP(K189,[1]Revedit!$A$513:$C$814,3,FALSE)</f>
        <v>521-NEW TEXTBOOKS</v>
      </c>
    </row>
    <row r="190" spans="1:22" hidden="1" x14ac:dyDescent="0.25">
      <c r="A190" s="1">
        <v>42515</v>
      </c>
      <c r="C190">
        <v>77685</v>
      </c>
      <c r="G190" t="s">
        <v>62</v>
      </c>
      <c r="H190">
        <v>3</v>
      </c>
      <c r="J190">
        <v>3132</v>
      </c>
      <c r="L190">
        <v>9900</v>
      </c>
      <c r="M190">
        <v>0</v>
      </c>
      <c r="N190">
        <v>0</v>
      </c>
      <c r="Q190">
        <v>65.97</v>
      </c>
      <c r="R190">
        <v>0</v>
      </c>
      <c r="S190">
        <v>2016</v>
      </c>
      <c r="T190" t="str">
        <f>VLOOKUP(J190,[1]Revedit!$A$816:$C$1019,3,FALSE)</f>
        <v>3132-HOMESTEAD EXEMPTION</v>
      </c>
      <c r="U190" t="e">
        <f>VLOOKUP(LEFT(I190,2)*100,[1]Revedit!$A$1:$C$397,3)</f>
        <v>#VALUE!</v>
      </c>
      <c r="V190" t="e">
        <f>VLOOKUP(K190,[1]Revedit!$A$513:$C$814,3,FALSE)</f>
        <v>#N/A</v>
      </c>
    </row>
    <row r="191" spans="1:22" hidden="1" x14ac:dyDescent="0.25">
      <c r="A191" s="1">
        <v>42515</v>
      </c>
      <c r="C191">
        <v>77685</v>
      </c>
      <c r="G191" t="s">
        <v>57</v>
      </c>
      <c r="H191">
        <v>3</v>
      </c>
      <c r="J191">
        <v>3131</v>
      </c>
      <c r="L191">
        <v>9900</v>
      </c>
      <c r="M191">
        <v>0</v>
      </c>
      <c r="N191">
        <v>0</v>
      </c>
      <c r="Q191">
        <v>243.82</v>
      </c>
      <c r="R191">
        <v>0</v>
      </c>
      <c r="S191">
        <v>2016</v>
      </c>
      <c r="T191" t="str">
        <f>VLOOKUP(J191,[1]Revedit!$A$816:$C$1019,3,FALSE)</f>
        <v>3131-10% AND 2.5% ROLLBACK</v>
      </c>
      <c r="U191" t="e">
        <f>VLOOKUP(LEFT(I191,2)*100,[1]Revedit!$A$1:$C$397,3)</f>
        <v>#VALUE!</v>
      </c>
      <c r="V191" t="e">
        <f>VLOOKUP(K191,[1]Revedit!$A$513:$C$814,3,FALSE)</f>
        <v>#N/A</v>
      </c>
    </row>
    <row r="192" spans="1:22" hidden="1" x14ac:dyDescent="0.25">
      <c r="A192" s="1">
        <v>42524</v>
      </c>
      <c r="B192">
        <v>103240</v>
      </c>
      <c r="D192">
        <v>1601344</v>
      </c>
      <c r="E192">
        <v>18151</v>
      </c>
      <c r="F192" t="s">
        <v>109</v>
      </c>
      <c r="G192" t="s">
        <v>217</v>
      </c>
      <c r="H192">
        <v>3</v>
      </c>
      <c r="I192">
        <v>1130</v>
      </c>
      <c r="K192">
        <v>521</v>
      </c>
      <c r="L192">
        <v>9900</v>
      </c>
      <c r="M192">
        <v>110000</v>
      </c>
      <c r="N192">
        <v>1</v>
      </c>
      <c r="O192">
        <v>0</v>
      </c>
      <c r="P192">
        <v>0</v>
      </c>
      <c r="Q192">
        <v>0</v>
      </c>
      <c r="R192">
        <v>140.94</v>
      </c>
      <c r="S192">
        <v>2016</v>
      </c>
      <c r="T192" t="e">
        <f>VLOOKUP(J192,[1]Revedit!$A$816:$C$1019,3,FALSE)</f>
        <v>#N/A</v>
      </c>
      <c r="U192" t="str">
        <f>VLOOKUP(LEFT(I192,2)*100,[1]Revedit!$A$1:$C$397,3)</f>
        <v>1100-REGULAR INSTRUCTION</v>
      </c>
      <c r="V192" t="str">
        <f>VLOOKUP(K192,[1]Revedit!$A$513:$C$814,3,FALSE)</f>
        <v>521-NEW TEXTBOOKS</v>
      </c>
    </row>
    <row r="193" spans="1:22" hidden="1" x14ac:dyDescent="0.25">
      <c r="A193" s="1">
        <v>42537</v>
      </c>
      <c r="B193">
        <v>103426</v>
      </c>
      <c r="D193">
        <v>1601114</v>
      </c>
      <c r="E193">
        <v>2454</v>
      </c>
      <c r="F193" t="s">
        <v>47</v>
      </c>
      <c r="G193" t="s">
        <v>184</v>
      </c>
      <c r="H193">
        <v>3</v>
      </c>
      <c r="I193">
        <v>4134</v>
      </c>
      <c r="K193">
        <v>640</v>
      </c>
      <c r="L193">
        <v>9900</v>
      </c>
      <c r="M193">
        <v>0</v>
      </c>
      <c r="N193">
        <v>1</v>
      </c>
      <c r="O193">
        <v>0</v>
      </c>
      <c r="P193">
        <v>0</v>
      </c>
      <c r="Q193">
        <v>0</v>
      </c>
      <c r="R193">
        <v>44</v>
      </c>
      <c r="S193">
        <v>2016</v>
      </c>
      <c r="T193" t="e">
        <f>VLOOKUP(J193,[1]Revedit!$A$816:$C$1019,3,FALSE)</f>
        <v>#N/A</v>
      </c>
      <c r="U193" t="str">
        <f>VLOOKUP(LEFT(I193,2)*100,[1]Revedit!$A$1:$C$397,3)</f>
        <v>4100-ACADEMIC &amp; SUBJECT ORIE</v>
      </c>
      <c r="V193" t="str">
        <f>VLOOKUP(K193,[1]Revedit!$A$513:$C$814,3,FALSE)</f>
        <v>640-EQUIPMENT</v>
      </c>
    </row>
    <row r="194" spans="1:22" hidden="1" x14ac:dyDescent="0.25">
      <c r="A194" s="1">
        <v>42548</v>
      </c>
      <c r="B194">
        <v>103493</v>
      </c>
      <c r="D194">
        <v>166664</v>
      </c>
      <c r="E194">
        <v>13527</v>
      </c>
      <c r="F194" t="s">
        <v>218</v>
      </c>
      <c r="G194" t="s">
        <v>219</v>
      </c>
      <c r="H194">
        <v>3</v>
      </c>
      <c r="I194">
        <v>2720</v>
      </c>
      <c r="K194">
        <v>423</v>
      </c>
      <c r="L194">
        <v>9900</v>
      </c>
      <c r="M194">
        <v>0</v>
      </c>
      <c r="N194">
        <v>8</v>
      </c>
      <c r="O194">
        <v>0</v>
      </c>
      <c r="P194">
        <v>0</v>
      </c>
      <c r="Q194">
        <v>0</v>
      </c>
      <c r="R194">
        <v>6500</v>
      </c>
      <c r="S194">
        <v>2016</v>
      </c>
      <c r="T194" t="e">
        <f>VLOOKUP(J194,[1]Revedit!$A$816:$C$1019,3,FALSE)</f>
        <v>#N/A</v>
      </c>
      <c r="U194" t="str">
        <f>VLOOKUP(LEFT(I194,2)*100,[1]Revedit!$A$1:$C$397,3)</f>
        <v>2700-OPERATION &amp; MAINT OF PL</v>
      </c>
      <c r="V194" t="str">
        <f>VLOOKUP(K194,[1]Revedit!$A$513:$C$814,3,FALSE)</f>
        <v>423-REPAIRS &amp; MAINTENANCE S</v>
      </c>
    </row>
    <row r="195" spans="1:22" hidden="1" x14ac:dyDescent="0.25">
      <c r="A195" s="1">
        <v>42548</v>
      </c>
      <c r="B195">
        <v>103493</v>
      </c>
      <c r="D195">
        <v>166664</v>
      </c>
      <c r="E195">
        <v>13527</v>
      </c>
      <c r="F195" t="s">
        <v>218</v>
      </c>
      <c r="G195" t="s">
        <v>220</v>
      </c>
      <c r="H195">
        <v>3</v>
      </c>
      <c r="I195">
        <v>2720</v>
      </c>
      <c r="K195">
        <v>423</v>
      </c>
      <c r="L195">
        <v>9900</v>
      </c>
      <c r="M195">
        <v>0</v>
      </c>
      <c r="N195">
        <v>2</v>
      </c>
      <c r="O195">
        <v>0</v>
      </c>
      <c r="P195">
        <v>0</v>
      </c>
      <c r="Q195">
        <v>0</v>
      </c>
      <c r="R195">
        <v>11343.75</v>
      </c>
      <c r="S195">
        <v>2016</v>
      </c>
      <c r="T195" t="e">
        <f>VLOOKUP(J195,[1]Revedit!$A$816:$C$1019,3,FALSE)</f>
        <v>#N/A</v>
      </c>
      <c r="U195" t="str">
        <f>VLOOKUP(LEFT(I195,2)*100,[1]Revedit!$A$1:$C$397,3)</f>
        <v>2700-OPERATION &amp; MAINT OF PL</v>
      </c>
      <c r="V195" t="str">
        <f>VLOOKUP(K195,[1]Revedit!$A$513:$C$814,3,FALSE)</f>
        <v>423-REPAIRS &amp; MAINTENANCE S</v>
      </c>
    </row>
    <row r="196" spans="1:22" hidden="1" x14ac:dyDescent="0.25">
      <c r="A196" s="1">
        <v>42548</v>
      </c>
      <c r="B196">
        <v>103494</v>
      </c>
      <c r="D196">
        <v>166665</v>
      </c>
      <c r="E196">
        <v>20708</v>
      </c>
      <c r="F196" t="s">
        <v>221</v>
      </c>
      <c r="G196" t="s">
        <v>222</v>
      </c>
      <c r="H196">
        <v>3</v>
      </c>
      <c r="I196">
        <v>2720</v>
      </c>
      <c r="K196">
        <v>423</v>
      </c>
      <c r="L196">
        <v>9900</v>
      </c>
      <c r="M196">
        <v>0</v>
      </c>
      <c r="N196">
        <v>3</v>
      </c>
      <c r="O196">
        <v>0</v>
      </c>
      <c r="P196">
        <v>0</v>
      </c>
      <c r="Q196">
        <v>0</v>
      </c>
      <c r="R196">
        <v>18500</v>
      </c>
      <c r="S196">
        <v>2016</v>
      </c>
      <c r="T196" t="e">
        <f>VLOOKUP(J196,[1]Revedit!$A$816:$C$1019,3,FALSE)</f>
        <v>#N/A</v>
      </c>
      <c r="U196" t="str">
        <f>VLOOKUP(LEFT(I196,2)*100,[1]Revedit!$A$1:$C$397,3)</f>
        <v>2700-OPERATION &amp; MAINT OF PL</v>
      </c>
      <c r="V196" t="str">
        <f>VLOOKUP(K196,[1]Revedit!$A$513:$C$814,3,FALSE)</f>
        <v>423-REPAIRS &amp; MAINTENANCE S</v>
      </c>
    </row>
    <row r="197" spans="1:22" hidden="1" x14ac:dyDescent="0.25">
      <c r="A197" s="1">
        <v>42550</v>
      </c>
      <c r="B197">
        <v>103502</v>
      </c>
      <c r="D197">
        <v>1655534</v>
      </c>
      <c r="E197">
        <v>4459</v>
      </c>
      <c r="F197" t="s">
        <v>122</v>
      </c>
      <c r="G197" t="s">
        <v>223</v>
      </c>
      <c r="H197">
        <v>3</v>
      </c>
      <c r="I197">
        <v>2840</v>
      </c>
      <c r="K197">
        <v>640</v>
      </c>
      <c r="L197">
        <v>9900</v>
      </c>
      <c r="M197">
        <v>0</v>
      </c>
      <c r="N197">
        <v>90</v>
      </c>
      <c r="O197">
        <v>0</v>
      </c>
      <c r="P197">
        <v>0</v>
      </c>
      <c r="Q197">
        <v>0</v>
      </c>
      <c r="R197">
        <v>6489.26</v>
      </c>
      <c r="S197">
        <v>2016</v>
      </c>
      <c r="T197" t="e">
        <f>VLOOKUP(J197,[1]Revedit!$A$816:$C$1019,3,FALSE)</f>
        <v>#N/A</v>
      </c>
      <c r="U197" t="str">
        <f>VLOOKUP(LEFT(I197,2)*100,[1]Revedit!$A$1:$C$397,3)</f>
        <v>2800-SUPPORT SERV - PUPIL TR</v>
      </c>
      <c r="V197" t="str">
        <f>VLOOKUP(K197,[1]Revedit!$A$513:$C$814,3,FALSE)</f>
        <v>640-EQUIPMENT</v>
      </c>
    </row>
    <row r="198" spans="1:22" hidden="1" x14ac:dyDescent="0.25">
      <c r="A198" s="1">
        <v>42550</v>
      </c>
      <c r="B198">
        <v>103502</v>
      </c>
      <c r="D198">
        <v>1655534</v>
      </c>
      <c r="E198">
        <v>4459</v>
      </c>
      <c r="F198" t="s">
        <v>122</v>
      </c>
      <c r="G198" t="s">
        <v>224</v>
      </c>
      <c r="H198">
        <v>3</v>
      </c>
      <c r="I198">
        <v>2840</v>
      </c>
      <c r="K198">
        <v>640</v>
      </c>
      <c r="L198">
        <v>9900</v>
      </c>
      <c r="M198">
        <v>0</v>
      </c>
      <c r="N198">
        <v>90</v>
      </c>
      <c r="O198">
        <v>0</v>
      </c>
      <c r="P198">
        <v>0</v>
      </c>
      <c r="Q198">
        <v>0</v>
      </c>
      <c r="R198">
        <v>6489.26</v>
      </c>
      <c r="S198">
        <v>2016</v>
      </c>
      <c r="T198" t="e">
        <f>VLOOKUP(J198,[1]Revedit!$A$816:$C$1019,3,FALSE)</f>
        <v>#N/A</v>
      </c>
      <c r="U198" t="str">
        <f>VLOOKUP(LEFT(I198,2)*100,[1]Revedit!$A$1:$C$397,3)</f>
        <v>2800-SUPPORT SERV - PUPIL TR</v>
      </c>
      <c r="V198" t="str">
        <f>VLOOKUP(K198,[1]Revedit!$A$513:$C$814,3,FALSE)</f>
        <v>640-EQUIPMENT</v>
      </c>
    </row>
    <row r="199" spans="1:22" hidden="1" x14ac:dyDescent="0.25">
      <c r="A199" s="1">
        <v>42550</v>
      </c>
      <c r="B199">
        <v>103502</v>
      </c>
      <c r="D199">
        <v>1655534</v>
      </c>
      <c r="E199">
        <v>4459</v>
      </c>
      <c r="F199" t="s">
        <v>122</v>
      </c>
      <c r="G199" t="s">
        <v>224</v>
      </c>
      <c r="H199">
        <v>3</v>
      </c>
      <c r="I199">
        <v>2840</v>
      </c>
      <c r="K199">
        <v>640</v>
      </c>
      <c r="L199">
        <v>9900</v>
      </c>
      <c r="M199">
        <v>0</v>
      </c>
      <c r="N199">
        <v>90</v>
      </c>
      <c r="O199">
        <v>0</v>
      </c>
      <c r="P199">
        <v>0</v>
      </c>
      <c r="Q199">
        <v>0</v>
      </c>
      <c r="R199">
        <v>6489.26</v>
      </c>
      <c r="S199">
        <v>2016</v>
      </c>
      <c r="T199" t="e">
        <f>VLOOKUP(J199,[1]Revedit!$A$816:$C$1019,3,FALSE)</f>
        <v>#N/A</v>
      </c>
      <c r="U199" t="str">
        <f>VLOOKUP(LEFT(I199,2)*100,[1]Revedit!$A$1:$C$397,3)</f>
        <v>2800-SUPPORT SERV - PUPIL TR</v>
      </c>
      <c r="V199" t="str">
        <f>VLOOKUP(K199,[1]Revedit!$A$513:$C$814,3,FALSE)</f>
        <v>640-EQUIPMENT</v>
      </c>
    </row>
    <row r="200" spans="1:22" hidden="1" x14ac:dyDescent="0.25">
      <c r="A200" s="1">
        <v>42550</v>
      </c>
      <c r="B200">
        <v>103502</v>
      </c>
      <c r="D200">
        <v>1655534</v>
      </c>
      <c r="E200">
        <v>4459</v>
      </c>
      <c r="F200" t="s">
        <v>122</v>
      </c>
      <c r="G200" t="s">
        <v>224</v>
      </c>
      <c r="H200">
        <v>3</v>
      </c>
      <c r="I200">
        <v>2840</v>
      </c>
      <c r="K200">
        <v>640</v>
      </c>
      <c r="L200">
        <v>9900</v>
      </c>
      <c r="M200">
        <v>0</v>
      </c>
      <c r="N200">
        <v>90</v>
      </c>
      <c r="O200">
        <v>0</v>
      </c>
      <c r="P200">
        <v>0</v>
      </c>
      <c r="Q200">
        <v>0</v>
      </c>
      <c r="R200">
        <v>6489.26</v>
      </c>
      <c r="S200">
        <v>2016</v>
      </c>
      <c r="T200" t="e">
        <f>VLOOKUP(J200,[1]Revedit!$A$816:$C$1019,3,FALSE)</f>
        <v>#N/A</v>
      </c>
      <c r="U200" t="str">
        <f>VLOOKUP(LEFT(I200,2)*100,[1]Revedit!$A$1:$C$397,3)</f>
        <v>2800-SUPPORT SERV - PUPIL TR</v>
      </c>
      <c r="V200" t="str">
        <f>VLOOKUP(K200,[1]Revedit!$A$513:$C$814,3,FALSE)</f>
        <v>640-EQUIPMENT</v>
      </c>
    </row>
    <row r="201" spans="1:22" hidden="1" x14ac:dyDescent="0.25">
      <c r="A201" s="1">
        <v>42550</v>
      </c>
      <c r="B201">
        <v>103502</v>
      </c>
      <c r="D201">
        <v>1655534</v>
      </c>
      <c r="E201">
        <v>4459</v>
      </c>
      <c r="F201" t="s">
        <v>122</v>
      </c>
      <c r="G201" t="s">
        <v>224</v>
      </c>
      <c r="H201">
        <v>3</v>
      </c>
      <c r="I201">
        <v>2840</v>
      </c>
      <c r="K201">
        <v>640</v>
      </c>
      <c r="L201">
        <v>9900</v>
      </c>
      <c r="M201">
        <v>0</v>
      </c>
      <c r="N201">
        <v>90</v>
      </c>
      <c r="O201">
        <v>0</v>
      </c>
      <c r="P201">
        <v>0</v>
      </c>
      <c r="Q201">
        <v>0</v>
      </c>
      <c r="R201">
        <v>6489.26</v>
      </c>
      <c r="S201">
        <v>2016</v>
      </c>
      <c r="T201" t="e">
        <f>VLOOKUP(J201,[1]Revedit!$A$816:$C$1019,3,FALSE)</f>
        <v>#N/A</v>
      </c>
      <c r="U201" t="str">
        <f>VLOOKUP(LEFT(I201,2)*100,[1]Revedit!$A$1:$C$397,3)</f>
        <v>2800-SUPPORT SERV - PUPIL TR</v>
      </c>
      <c r="V201" t="str">
        <f>VLOOKUP(K201,[1]Revedit!$A$513:$C$814,3,FALSE)</f>
        <v>640-EQUIPMENT</v>
      </c>
    </row>
    <row r="202" spans="1:22" hidden="1" x14ac:dyDescent="0.25">
      <c r="A202" s="1">
        <v>42550</v>
      </c>
      <c r="B202">
        <v>103502</v>
      </c>
      <c r="D202">
        <v>1655534</v>
      </c>
      <c r="E202">
        <v>4459</v>
      </c>
      <c r="F202" t="s">
        <v>122</v>
      </c>
      <c r="G202" t="s">
        <v>225</v>
      </c>
      <c r="H202">
        <v>3</v>
      </c>
      <c r="I202">
        <v>2840</v>
      </c>
      <c r="K202">
        <v>640</v>
      </c>
      <c r="L202">
        <v>9900</v>
      </c>
      <c r="M202">
        <v>0</v>
      </c>
      <c r="N202">
        <v>90</v>
      </c>
      <c r="O202">
        <v>0</v>
      </c>
      <c r="P202">
        <v>0</v>
      </c>
      <c r="Q202">
        <v>0</v>
      </c>
      <c r="R202">
        <v>-5660.54</v>
      </c>
      <c r="S202">
        <v>2016</v>
      </c>
      <c r="T202" t="e">
        <f>VLOOKUP(J202,[1]Revedit!$A$816:$C$1019,3,FALSE)</f>
        <v>#N/A</v>
      </c>
      <c r="U202" t="str">
        <f>VLOOKUP(LEFT(I202,2)*100,[1]Revedit!$A$1:$C$397,3)</f>
        <v>2800-SUPPORT SERV - PUPIL TR</v>
      </c>
      <c r="V202" t="str">
        <f>VLOOKUP(K202,[1]Revedit!$A$513:$C$814,3,FALSE)</f>
        <v>640-EQUIPMENT</v>
      </c>
    </row>
    <row r="203" spans="1:22" hidden="1" x14ac:dyDescent="0.25">
      <c r="A203" s="1">
        <v>42550</v>
      </c>
      <c r="B203">
        <v>103502</v>
      </c>
      <c r="D203">
        <v>1655534</v>
      </c>
      <c r="E203">
        <v>4459</v>
      </c>
      <c r="F203" t="s">
        <v>122</v>
      </c>
      <c r="G203" t="s">
        <v>225</v>
      </c>
      <c r="H203">
        <v>3</v>
      </c>
      <c r="I203">
        <v>2840</v>
      </c>
      <c r="K203">
        <v>640</v>
      </c>
      <c r="L203">
        <v>9900</v>
      </c>
      <c r="M203">
        <v>0</v>
      </c>
      <c r="N203">
        <v>90</v>
      </c>
      <c r="O203">
        <v>0</v>
      </c>
      <c r="P203">
        <v>0</v>
      </c>
      <c r="Q203">
        <v>0</v>
      </c>
      <c r="R203">
        <v>-5660.54</v>
      </c>
      <c r="S203">
        <v>2016</v>
      </c>
      <c r="T203" t="e">
        <f>VLOOKUP(J203,[1]Revedit!$A$816:$C$1019,3,FALSE)</f>
        <v>#N/A</v>
      </c>
      <c r="U203" t="str">
        <f>VLOOKUP(LEFT(I203,2)*100,[1]Revedit!$A$1:$C$397,3)</f>
        <v>2800-SUPPORT SERV - PUPIL TR</v>
      </c>
      <c r="V203" t="str">
        <f>VLOOKUP(K203,[1]Revedit!$A$513:$C$814,3,FALSE)</f>
        <v>640-EQUIPMENT</v>
      </c>
    </row>
    <row r="204" spans="1:22" hidden="1" x14ac:dyDescent="0.25">
      <c r="A204" s="1">
        <v>42550</v>
      </c>
      <c r="B204">
        <v>103502</v>
      </c>
      <c r="D204">
        <v>1655534</v>
      </c>
      <c r="E204">
        <v>4459</v>
      </c>
      <c r="F204" t="s">
        <v>122</v>
      </c>
      <c r="G204" t="s">
        <v>225</v>
      </c>
      <c r="H204">
        <v>3</v>
      </c>
      <c r="I204">
        <v>2840</v>
      </c>
      <c r="K204">
        <v>640</v>
      </c>
      <c r="L204">
        <v>9900</v>
      </c>
      <c r="M204">
        <v>0</v>
      </c>
      <c r="N204">
        <v>90</v>
      </c>
      <c r="O204">
        <v>0</v>
      </c>
      <c r="P204">
        <v>0</v>
      </c>
      <c r="Q204">
        <v>0</v>
      </c>
      <c r="R204">
        <v>-5660.54</v>
      </c>
      <c r="S204">
        <v>2016</v>
      </c>
      <c r="T204" t="e">
        <f>VLOOKUP(J204,[1]Revedit!$A$816:$C$1019,3,FALSE)</f>
        <v>#N/A</v>
      </c>
      <c r="U204" t="str">
        <f>VLOOKUP(LEFT(I204,2)*100,[1]Revedit!$A$1:$C$397,3)</f>
        <v>2800-SUPPORT SERV - PUPIL TR</v>
      </c>
      <c r="V204" t="str">
        <f>VLOOKUP(K204,[1]Revedit!$A$513:$C$814,3,FALSE)</f>
        <v>640-EQUIPMENT</v>
      </c>
    </row>
    <row r="205" spans="1:22" hidden="1" x14ac:dyDescent="0.25">
      <c r="A205" s="1">
        <v>42550</v>
      </c>
      <c r="B205">
        <v>103502</v>
      </c>
      <c r="D205">
        <v>1655534</v>
      </c>
      <c r="E205">
        <v>4459</v>
      </c>
      <c r="F205" t="s">
        <v>122</v>
      </c>
      <c r="G205" t="s">
        <v>225</v>
      </c>
      <c r="H205">
        <v>3</v>
      </c>
      <c r="I205">
        <v>2840</v>
      </c>
      <c r="K205">
        <v>640</v>
      </c>
      <c r="L205">
        <v>9900</v>
      </c>
      <c r="M205">
        <v>0</v>
      </c>
      <c r="N205">
        <v>90</v>
      </c>
      <c r="O205">
        <v>0</v>
      </c>
      <c r="P205">
        <v>0</v>
      </c>
      <c r="Q205">
        <v>0</v>
      </c>
      <c r="R205">
        <v>-5660.54</v>
      </c>
      <c r="S205">
        <v>2016</v>
      </c>
      <c r="T205" t="e">
        <f>VLOOKUP(J205,[1]Revedit!$A$816:$C$1019,3,FALSE)</f>
        <v>#N/A</v>
      </c>
      <c r="U205" t="str">
        <f>VLOOKUP(LEFT(I205,2)*100,[1]Revedit!$A$1:$C$397,3)</f>
        <v>2800-SUPPORT SERV - PUPIL TR</v>
      </c>
      <c r="V205" t="str">
        <f>VLOOKUP(K205,[1]Revedit!$A$513:$C$814,3,FALSE)</f>
        <v>640-EQUIPMENT</v>
      </c>
    </row>
    <row r="206" spans="1:22" hidden="1" x14ac:dyDescent="0.25">
      <c r="A206" s="1">
        <v>42550</v>
      </c>
      <c r="B206">
        <v>103502</v>
      </c>
      <c r="D206">
        <v>1655534</v>
      </c>
      <c r="E206">
        <v>4459</v>
      </c>
      <c r="F206" t="s">
        <v>122</v>
      </c>
      <c r="G206" t="s">
        <v>225</v>
      </c>
      <c r="H206">
        <v>3</v>
      </c>
      <c r="I206">
        <v>2840</v>
      </c>
      <c r="K206">
        <v>640</v>
      </c>
      <c r="L206">
        <v>9900</v>
      </c>
      <c r="M206">
        <v>0</v>
      </c>
      <c r="N206">
        <v>90</v>
      </c>
      <c r="O206">
        <v>0</v>
      </c>
      <c r="P206">
        <v>0</v>
      </c>
      <c r="Q206">
        <v>0</v>
      </c>
      <c r="R206">
        <v>-5660.54</v>
      </c>
      <c r="S206">
        <v>2016</v>
      </c>
      <c r="T206" t="e">
        <f>VLOOKUP(J206,[1]Revedit!$A$816:$C$1019,3,FALSE)</f>
        <v>#N/A</v>
      </c>
      <c r="U206" t="str">
        <f>VLOOKUP(LEFT(I206,2)*100,[1]Revedit!$A$1:$C$397,3)</f>
        <v>2800-SUPPORT SERV - PUPIL TR</v>
      </c>
      <c r="V206" t="str">
        <f>VLOOKUP(K206,[1]Revedit!$A$513:$C$814,3,FALSE)</f>
        <v>640-EQUIPMENT</v>
      </c>
    </row>
    <row r="207" spans="1:22" hidden="1" x14ac:dyDescent="0.25">
      <c r="A207" s="1">
        <v>42552</v>
      </c>
      <c r="C207">
        <v>77830</v>
      </c>
      <c r="G207" t="s">
        <v>80</v>
      </c>
      <c r="H207">
        <v>3</v>
      </c>
      <c r="J207">
        <v>1111</v>
      </c>
      <c r="L207">
        <v>9900</v>
      </c>
      <c r="M207">
        <v>0</v>
      </c>
      <c r="N207">
        <v>0</v>
      </c>
      <c r="Q207">
        <v>19000</v>
      </c>
      <c r="R207">
        <v>0</v>
      </c>
      <c r="S207">
        <v>2017</v>
      </c>
      <c r="T207" t="str">
        <f>VLOOKUP(J207,[1]Revedit!$A$816:$C$1019,3,FALSE)</f>
        <v>1111-GEN. PROP. TAX - REAL U</v>
      </c>
      <c r="U207" t="e">
        <f>VLOOKUP(LEFT(I207,2)*100,[1]Revedit!$A$1:$C$397,3)</f>
        <v>#VALUE!</v>
      </c>
      <c r="V207" t="e">
        <f>VLOOKUP(K207,[1]Revedit!$A$513:$C$814,3,FALSE)</f>
        <v>#N/A</v>
      </c>
    </row>
    <row r="208" spans="1:22" hidden="1" x14ac:dyDescent="0.25">
      <c r="A208" s="1">
        <v>42552</v>
      </c>
      <c r="C208">
        <v>77830</v>
      </c>
      <c r="G208" t="s">
        <v>81</v>
      </c>
      <c r="H208">
        <v>3</v>
      </c>
      <c r="J208">
        <v>1111</v>
      </c>
      <c r="L208">
        <v>9900</v>
      </c>
      <c r="M208">
        <v>0</v>
      </c>
      <c r="N208">
        <v>0</v>
      </c>
      <c r="Q208">
        <v>16700</v>
      </c>
      <c r="R208">
        <v>0</v>
      </c>
      <c r="S208">
        <v>2017</v>
      </c>
      <c r="T208" t="str">
        <f>VLOOKUP(J208,[1]Revedit!$A$816:$C$1019,3,FALSE)</f>
        <v>1111-GEN. PROP. TAX - REAL U</v>
      </c>
      <c r="U208" t="e">
        <f>VLOOKUP(LEFT(I208,2)*100,[1]Revedit!$A$1:$C$397,3)</f>
        <v>#VALUE!</v>
      </c>
      <c r="V208" t="e">
        <f>VLOOKUP(K208,[1]Revedit!$A$513:$C$814,3,FALSE)</f>
        <v>#N/A</v>
      </c>
    </row>
    <row r="209" spans="1:22" hidden="1" x14ac:dyDescent="0.25">
      <c r="A209" s="1">
        <v>42552</v>
      </c>
      <c r="C209">
        <v>77830</v>
      </c>
      <c r="G209" t="s">
        <v>82</v>
      </c>
      <c r="H209">
        <v>3</v>
      </c>
      <c r="J209">
        <v>1111</v>
      </c>
      <c r="L209">
        <v>9900</v>
      </c>
      <c r="M209">
        <v>0</v>
      </c>
      <c r="N209">
        <v>0</v>
      </c>
      <c r="Q209">
        <v>13100</v>
      </c>
      <c r="R209">
        <v>0</v>
      </c>
      <c r="S209">
        <v>2017</v>
      </c>
      <c r="T209" t="str">
        <f>VLOOKUP(J209,[1]Revedit!$A$816:$C$1019,3,FALSE)</f>
        <v>1111-GEN. PROP. TAX - REAL U</v>
      </c>
      <c r="U209" t="e">
        <f>VLOOKUP(LEFT(I209,2)*100,[1]Revedit!$A$1:$C$397,3)</f>
        <v>#VALUE!</v>
      </c>
      <c r="V209" t="e">
        <f>VLOOKUP(K209,[1]Revedit!$A$513:$C$814,3,FALSE)</f>
        <v>#N/A</v>
      </c>
    </row>
    <row r="210" spans="1:22" hidden="1" x14ac:dyDescent="0.25">
      <c r="A210" s="1">
        <v>42580</v>
      </c>
      <c r="B210">
        <v>103596</v>
      </c>
      <c r="D210">
        <v>176644</v>
      </c>
      <c r="E210">
        <v>20708</v>
      </c>
      <c r="F210" t="s">
        <v>221</v>
      </c>
      <c r="H210">
        <v>3</v>
      </c>
      <c r="I210">
        <v>2720</v>
      </c>
      <c r="K210">
        <v>423</v>
      </c>
      <c r="L210">
        <v>9900</v>
      </c>
      <c r="M210">
        <v>0</v>
      </c>
      <c r="N210">
        <v>3</v>
      </c>
      <c r="O210">
        <v>0</v>
      </c>
      <c r="P210">
        <v>0</v>
      </c>
      <c r="Q210">
        <v>0</v>
      </c>
      <c r="R210">
        <v>6500</v>
      </c>
      <c r="S210">
        <v>2017</v>
      </c>
      <c r="T210" t="e">
        <f>VLOOKUP(J210,[1]Revedit!$A$816:$C$1019,3,FALSE)</f>
        <v>#N/A</v>
      </c>
      <c r="U210" t="str">
        <f>VLOOKUP(LEFT(I210,2)*100,[1]Revedit!$A$1:$C$397,3)</f>
        <v>2700-OPERATION &amp; MAINT OF PL</v>
      </c>
      <c r="V210" t="str">
        <f>VLOOKUP(K210,[1]Revedit!$A$513:$C$814,3,FALSE)</f>
        <v>423-REPAIRS &amp; MAINTENANCE S</v>
      </c>
    </row>
    <row r="211" spans="1:22" hidden="1" x14ac:dyDescent="0.25">
      <c r="A211" s="1">
        <v>42584</v>
      </c>
      <c r="B211">
        <v>103623</v>
      </c>
      <c r="D211">
        <v>1602212</v>
      </c>
      <c r="E211">
        <v>20667</v>
      </c>
      <c r="F211" t="s">
        <v>83</v>
      </c>
      <c r="G211" t="s">
        <v>226</v>
      </c>
      <c r="H211">
        <v>3</v>
      </c>
      <c r="I211">
        <v>4134</v>
      </c>
      <c r="K211">
        <v>640</v>
      </c>
      <c r="L211">
        <v>9900</v>
      </c>
      <c r="M211">
        <v>0</v>
      </c>
      <c r="N211">
        <v>2</v>
      </c>
      <c r="O211">
        <v>0</v>
      </c>
      <c r="P211">
        <v>0</v>
      </c>
      <c r="Q211">
        <v>0</v>
      </c>
      <c r="R211">
        <v>10000</v>
      </c>
      <c r="S211">
        <v>2017</v>
      </c>
      <c r="T211" t="e">
        <f>VLOOKUP(J211,[1]Revedit!$A$816:$C$1019,3,FALSE)</f>
        <v>#N/A</v>
      </c>
      <c r="U211" t="str">
        <f>VLOOKUP(LEFT(I211,2)*100,[1]Revedit!$A$1:$C$397,3)</f>
        <v>4100-ACADEMIC &amp; SUBJECT ORIE</v>
      </c>
      <c r="V211" t="str">
        <f>VLOOKUP(K211,[1]Revedit!$A$513:$C$814,3,FALSE)</f>
        <v>640-EQUIPMENT</v>
      </c>
    </row>
    <row r="212" spans="1:22" hidden="1" x14ac:dyDescent="0.25">
      <c r="A212" s="1">
        <v>42587</v>
      </c>
      <c r="C212">
        <v>77900</v>
      </c>
      <c r="G212" t="s">
        <v>26</v>
      </c>
      <c r="H212">
        <v>3</v>
      </c>
      <c r="J212">
        <v>1111</v>
      </c>
      <c r="L212">
        <v>9900</v>
      </c>
      <c r="M212">
        <v>0</v>
      </c>
      <c r="N212">
        <v>0</v>
      </c>
      <c r="Q212">
        <v>1703.11</v>
      </c>
      <c r="R212">
        <v>0</v>
      </c>
      <c r="S212">
        <v>2017</v>
      </c>
      <c r="T212" t="str">
        <f>VLOOKUP(J212,[1]Revedit!$A$816:$C$1019,3,FALSE)</f>
        <v>1111-GEN. PROP. TAX - REAL U</v>
      </c>
      <c r="U212" t="e">
        <f>VLOOKUP(LEFT(I212,2)*100,[1]Revedit!$A$1:$C$397,3)</f>
        <v>#VALUE!</v>
      </c>
      <c r="V212" t="e">
        <f>VLOOKUP(K212,[1]Revedit!$A$513:$C$814,3,FALSE)</f>
        <v>#N/A</v>
      </c>
    </row>
    <row r="213" spans="1:22" hidden="1" x14ac:dyDescent="0.25">
      <c r="A213" s="1">
        <v>42587</v>
      </c>
      <c r="C213">
        <v>77901</v>
      </c>
      <c r="G213" t="s">
        <v>84</v>
      </c>
      <c r="H213">
        <v>3</v>
      </c>
      <c r="J213">
        <v>1190</v>
      </c>
      <c r="L213">
        <v>9900</v>
      </c>
      <c r="M213">
        <v>0</v>
      </c>
      <c r="N213">
        <v>0</v>
      </c>
      <c r="Q213">
        <v>0.3</v>
      </c>
      <c r="R213">
        <v>0</v>
      </c>
      <c r="S213">
        <v>2017</v>
      </c>
      <c r="T213" t="str">
        <f>VLOOKUP(J213,[1]Revedit!$A$816:$C$1019,3,FALSE)</f>
        <v>1190-OTHER RECEIPTS (LOCAL T</v>
      </c>
      <c r="U213" t="e">
        <f>VLOOKUP(LEFT(I213,2)*100,[1]Revedit!$A$1:$C$397,3)</f>
        <v>#VALUE!</v>
      </c>
      <c r="V213" t="e">
        <f>VLOOKUP(K213,[1]Revedit!$A$513:$C$814,3,FALSE)</f>
        <v>#N/A</v>
      </c>
    </row>
    <row r="214" spans="1:22" hidden="1" x14ac:dyDescent="0.25">
      <c r="A214" s="1">
        <v>42587</v>
      </c>
      <c r="B214">
        <v>917017</v>
      </c>
      <c r="D214">
        <v>54404</v>
      </c>
      <c r="E214">
        <v>900021</v>
      </c>
      <c r="F214" t="s">
        <v>28</v>
      </c>
      <c r="G214" t="s">
        <v>124</v>
      </c>
      <c r="H214">
        <v>3</v>
      </c>
      <c r="I214">
        <v>2510</v>
      </c>
      <c r="K214">
        <v>845</v>
      </c>
      <c r="L214">
        <v>9900</v>
      </c>
      <c r="M214">
        <v>0</v>
      </c>
      <c r="N214">
        <v>55</v>
      </c>
      <c r="O214">
        <v>0</v>
      </c>
      <c r="P214">
        <v>0</v>
      </c>
      <c r="Q214">
        <v>0</v>
      </c>
      <c r="R214">
        <v>44.89</v>
      </c>
      <c r="S214">
        <v>2017</v>
      </c>
      <c r="T214" t="e">
        <f>VLOOKUP(J214,[1]Revedit!$A$816:$C$1019,3,FALSE)</f>
        <v>#N/A</v>
      </c>
      <c r="U214" t="str">
        <f>VLOOKUP(LEFT(I214,2)*100,[1]Revedit!$A$1:$C$397,3)</f>
        <v>2500-FISCAL SERVICES</v>
      </c>
      <c r="V214" t="str">
        <f>VLOOKUP(K214,[1]Revedit!$A$513:$C$814,3,FALSE)</f>
        <v>845-PROPERTY TAX COLLECTION</v>
      </c>
    </row>
    <row r="215" spans="1:22" hidden="1" x14ac:dyDescent="0.25">
      <c r="A215" s="1">
        <v>42587</v>
      </c>
      <c r="B215">
        <v>917018</v>
      </c>
      <c r="D215">
        <v>54405</v>
      </c>
      <c r="E215">
        <v>900021</v>
      </c>
      <c r="F215" t="s">
        <v>28</v>
      </c>
      <c r="G215" t="s">
        <v>124</v>
      </c>
      <c r="H215">
        <v>3</v>
      </c>
      <c r="I215">
        <v>2510</v>
      </c>
      <c r="K215">
        <v>845</v>
      </c>
      <c r="L215">
        <v>9900</v>
      </c>
      <c r="M215">
        <v>0</v>
      </c>
      <c r="N215">
        <v>55</v>
      </c>
      <c r="O215">
        <v>0</v>
      </c>
      <c r="P215">
        <v>0</v>
      </c>
      <c r="Q215">
        <v>0</v>
      </c>
      <c r="R215">
        <v>0.05</v>
      </c>
      <c r="S215">
        <v>2017</v>
      </c>
      <c r="T215" t="e">
        <f>VLOOKUP(J215,[1]Revedit!$A$816:$C$1019,3,FALSE)</f>
        <v>#N/A</v>
      </c>
      <c r="U215" t="str">
        <f>VLOOKUP(LEFT(I215,2)*100,[1]Revedit!$A$1:$C$397,3)</f>
        <v>2500-FISCAL SERVICES</v>
      </c>
      <c r="V215" t="str">
        <f>VLOOKUP(K215,[1]Revedit!$A$513:$C$814,3,FALSE)</f>
        <v>845-PROPERTY TAX COLLECTION</v>
      </c>
    </row>
    <row r="216" spans="1:22" hidden="1" x14ac:dyDescent="0.25">
      <c r="A216" s="1">
        <v>42593</v>
      </c>
      <c r="C216">
        <v>77908</v>
      </c>
      <c r="G216" t="s">
        <v>26</v>
      </c>
      <c r="H216">
        <v>3</v>
      </c>
      <c r="J216">
        <v>1111</v>
      </c>
      <c r="L216">
        <v>9900</v>
      </c>
      <c r="M216">
        <v>0</v>
      </c>
      <c r="N216">
        <v>0</v>
      </c>
      <c r="Q216">
        <v>118210.75</v>
      </c>
      <c r="R216">
        <v>0</v>
      </c>
      <c r="S216">
        <v>2017</v>
      </c>
      <c r="T216" t="str">
        <f>VLOOKUP(J216,[1]Revedit!$A$816:$C$1019,3,FALSE)</f>
        <v>1111-GEN. PROP. TAX - REAL U</v>
      </c>
      <c r="U216" t="e">
        <f>VLOOKUP(LEFT(I216,2)*100,[1]Revedit!$A$1:$C$397,3)</f>
        <v>#VALUE!</v>
      </c>
      <c r="V216" t="e">
        <f>VLOOKUP(K216,[1]Revedit!$A$513:$C$814,3,FALSE)</f>
        <v>#N/A</v>
      </c>
    </row>
    <row r="217" spans="1:22" hidden="1" x14ac:dyDescent="0.25">
      <c r="A217" s="1">
        <v>42593</v>
      </c>
      <c r="C217">
        <v>77908</v>
      </c>
      <c r="G217" t="s">
        <v>34</v>
      </c>
      <c r="H217">
        <v>3</v>
      </c>
      <c r="J217">
        <v>1122</v>
      </c>
      <c r="L217">
        <v>9900</v>
      </c>
      <c r="M217">
        <v>0</v>
      </c>
      <c r="N217">
        <v>0</v>
      </c>
      <c r="Q217">
        <v>5923.12</v>
      </c>
      <c r="R217">
        <v>0</v>
      </c>
      <c r="S217">
        <v>2017</v>
      </c>
      <c r="T217" t="str">
        <f>VLOOKUP(J217,[1]Revedit!$A$816:$C$1019,3,FALSE)</f>
        <v>1122-PUBLIC UTILITY PERSONAL</v>
      </c>
      <c r="U217" t="e">
        <f>VLOOKUP(LEFT(I217,2)*100,[1]Revedit!$A$1:$C$397,3)</f>
        <v>#VALUE!</v>
      </c>
      <c r="V217" t="e">
        <f>VLOOKUP(K217,[1]Revedit!$A$513:$C$814,3,FALSE)</f>
        <v>#N/A</v>
      </c>
    </row>
    <row r="218" spans="1:22" hidden="1" x14ac:dyDescent="0.25">
      <c r="A218" s="1">
        <v>42593</v>
      </c>
      <c r="B218">
        <v>917019</v>
      </c>
      <c r="D218">
        <v>54406</v>
      </c>
      <c r="E218">
        <v>900021</v>
      </c>
      <c r="F218" t="s">
        <v>28</v>
      </c>
      <c r="G218" t="s">
        <v>124</v>
      </c>
      <c r="H218">
        <v>3</v>
      </c>
      <c r="I218">
        <v>2510</v>
      </c>
      <c r="K218">
        <v>845</v>
      </c>
      <c r="L218">
        <v>9900</v>
      </c>
      <c r="M218">
        <v>0</v>
      </c>
      <c r="N218">
        <v>55</v>
      </c>
      <c r="O218">
        <v>0</v>
      </c>
      <c r="P218">
        <v>0</v>
      </c>
      <c r="Q218">
        <v>0</v>
      </c>
      <c r="R218">
        <v>3060.15</v>
      </c>
      <c r="S218">
        <v>2017</v>
      </c>
      <c r="T218" t="e">
        <f>VLOOKUP(J218,[1]Revedit!$A$816:$C$1019,3,FALSE)</f>
        <v>#N/A</v>
      </c>
      <c r="U218" t="str">
        <f>VLOOKUP(LEFT(I218,2)*100,[1]Revedit!$A$1:$C$397,3)</f>
        <v>2500-FISCAL SERVICES</v>
      </c>
      <c r="V218" t="str">
        <f>VLOOKUP(K218,[1]Revedit!$A$513:$C$814,3,FALSE)</f>
        <v>845-PROPERTY TAX COLLECTION</v>
      </c>
    </row>
    <row r="219" spans="1:22" hidden="1" x14ac:dyDescent="0.25">
      <c r="A219" s="1">
        <v>42593</v>
      </c>
      <c r="B219">
        <v>917019</v>
      </c>
      <c r="D219">
        <v>54406</v>
      </c>
      <c r="E219">
        <v>900021</v>
      </c>
      <c r="F219" t="s">
        <v>28</v>
      </c>
      <c r="G219" t="s">
        <v>67</v>
      </c>
      <c r="H219">
        <v>3</v>
      </c>
      <c r="I219">
        <v>2490</v>
      </c>
      <c r="K219">
        <v>847</v>
      </c>
      <c r="L219">
        <v>9900</v>
      </c>
      <c r="M219">
        <v>0</v>
      </c>
      <c r="N219">
        <v>55</v>
      </c>
      <c r="O219">
        <v>0</v>
      </c>
      <c r="P219">
        <v>0</v>
      </c>
      <c r="Q219">
        <v>0</v>
      </c>
      <c r="R219">
        <v>0</v>
      </c>
      <c r="S219">
        <v>2017</v>
      </c>
      <c r="T219" t="e">
        <f>VLOOKUP(J219,[1]Revedit!$A$816:$C$1019,3,FALSE)</f>
        <v>#N/A</v>
      </c>
      <c r="U219" t="str">
        <f>VLOOKUP(LEFT(I219,2)*100,[1]Revedit!$A$1:$C$397,3)</f>
        <v>2400-SUPPORT SERV- ADMINISTR</v>
      </c>
      <c r="V219" t="str">
        <f>VLOOKUP(K219,[1]Revedit!$A$513:$C$814,3,FALSE)</f>
        <v>847-DELINQUENT LAND TAXES</v>
      </c>
    </row>
    <row r="220" spans="1:22" hidden="1" x14ac:dyDescent="0.25">
      <c r="A220" s="1">
        <v>42594</v>
      </c>
      <c r="B220">
        <v>103657</v>
      </c>
      <c r="D220">
        <v>179037</v>
      </c>
      <c r="E220">
        <v>18282</v>
      </c>
      <c r="F220" t="s">
        <v>125</v>
      </c>
      <c r="G220" t="s">
        <v>227</v>
      </c>
      <c r="H220">
        <v>3</v>
      </c>
      <c r="I220">
        <v>2850</v>
      </c>
      <c r="K220">
        <v>660</v>
      </c>
      <c r="L220">
        <v>9900</v>
      </c>
      <c r="M220">
        <v>0</v>
      </c>
      <c r="N220">
        <v>90</v>
      </c>
      <c r="O220">
        <v>0</v>
      </c>
      <c r="P220">
        <v>0</v>
      </c>
      <c r="Q220">
        <v>0</v>
      </c>
      <c r="R220">
        <v>0</v>
      </c>
      <c r="S220">
        <v>2017</v>
      </c>
      <c r="T220" t="e">
        <f>VLOOKUP(J220,[1]Revedit!$A$816:$C$1019,3,FALSE)</f>
        <v>#N/A</v>
      </c>
      <c r="U220" t="str">
        <f>VLOOKUP(LEFT(I220,2)*100,[1]Revedit!$A$1:$C$397,3)</f>
        <v>2800-SUPPORT SERV - PUPIL TR</v>
      </c>
      <c r="V220" t="str">
        <f>VLOOKUP(K220,[1]Revedit!$A$513:$C$814,3,FALSE)</f>
        <v>660-SCHOOL BUSES</v>
      </c>
    </row>
    <row r="221" spans="1:22" hidden="1" x14ac:dyDescent="0.25">
      <c r="A221" s="1">
        <v>42594</v>
      </c>
      <c r="B221">
        <v>103657</v>
      </c>
      <c r="D221">
        <v>179037</v>
      </c>
      <c r="E221">
        <v>18282</v>
      </c>
      <c r="F221" t="s">
        <v>125</v>
      </c>
      <c r="G221" t="s">
        <v>228</v>
      </c>
      <c r="H221">
        <v>3</v>
      </c>
      <c r="I221">
        <v>2850</v>
      </c>
      <c r="K221">
        <v>660</v>
      </c>
      <c r="L221">
        <v>9900</v>
      </c>
      <c r="M221">
        <v>0</v>
      </c>
      <c r="N221">
        <v>90</v>
      </c>
      <c r="O221">
        <v>0</v>
      </c>
      <c r="P221">
        <v>0</v>
      </c>
      <c r="Q221">
        <v>0</v>
      </c>
      <c r="R221">
        <v>3500</v>
      </c>
      <c r="S221">
        <v>2017</v>
      </c>
      <c r="T221" t="e">
        <f>VLOOKUP(J221,[1]Revedit!$A$816:$C$1019,3,FALSE)</f>
        <v>#N/A</v>
      </c>
      <c r="U221" t="str">
        <f>VLOOKUP(LEFT(I221,2)*100,[1]Revedit!$A$1:$C$397,3)</f>
        <v>2800-SUPPORT SERV - PUPIL TR</v>
      </c>
      <c r="V221" t="str">
        <f>VLOOKUP(K221,[1]Revedit!$A$513:$C$814,3,FALSE)</f>
        <v>660-SCHOOL BUSES</v>
      </c>
    </row>
    <row r="222" spans="1:22" hidden="1" x14ac:dyDescent="0.25">
      <c r="A222" s="1">
        <v>42594</v>
      </c>
      <c r="B222">
        <v>103657</v>
      </c>
      <c r="D222">
        <v>179037</v>
      </c>
      <c r="E222">
        <v>18282</v>
      </c>
      <c r="F222" t="s">
        <v>125</v>
      </c>
      <c r="G222" t="s">
        <v>229</v>
      </c>
      <c r="H222">
        <v>3</v>
      </c>
      <c r="I222">
        <v>2850</v>
      </c>
      <c r="K222">
        <v>660</v>
      </c>
      <c r="L222">
        <v>9900</v>
      </c>
      <c r="M222">
        <v>0</v>
      </c>
      <c r="N222">
        <v>90</v>
      </c>
      <c r="O222">
        <v>0</v>
      </c>
      <c r="P222">
        <v>0</v>
      </c>
      <c r="Q222">
        <v>0</v>
      </c>
      <c r="R222">
        <v>3500</v>
      </c>
      <c r="S222">
        <v>2017</v>
      </c>
      <c r="T222" t="e">
        <f>VLOOKUP(J222,[1]Revedit!$A$816:$C$1019,3,FALSE)</f>
        <v>#N/A</v>
      </c>
      <c r="U222" t="str">
        <f>VLOOKUP(LEFT(I222,2)*100,[1]Revedit!$A$1:$C$397,3)</f>
        <v>2800-SUPPORT SERV - PUPIL TR</v>
      </c>
      <c r="V222" t="str">
        <f>VLOOKUP(K222,[1]Revedit!$A$513:$C$814,3,FALSE)</f>
        <v>660-SCHOOL BUSES</v>
      </c>
    </row>
    <row r="223" spans="1:22" hidden="1" x14ac:dyDescent="0.25">
      <c r="A223" s="1">
        <v>42594</v>
      </c>
      <c r="B223">
        <v>103657</v>
      </c>
      <c r="D223">
        <v>179037</v>
      </c>
      <c r="E223">
        <v>18282</v>
      </c>
      <c r="F223" t="s">
        <v>125</v>
      </c>
      <c r="G223" t="s">
        <v>230</v>
      </c>
      <c r="H223">
        <v>3</v>
      </c>
      <c r="I223">
        <v>2850</v>
      </c>
      <c r="K223">
        <v>660</v>
      </c>
      <c r="L223">
        <v>9900</v>
      </c>
      <c r="M223">
        <v>0</v>
      </c>
      <c r="N223">
        <v>90</v>
      </c>
      <c r="O223">
        <v>0</v>
      </c>
      <c r="P223">
        <v>0</v>
      </c>
      <c r="Q223">
        <v>0</v>
      </c>
      <c r="R223">
        <v>3500</v>
      </c>
      <c r="S223">
        <v>2017</v>
      </c>
      <c r="T223" t="e">
        <f>VLOOKUP(J223,[1]Revedit!$A$816:$C$1019,3,FALSE)</f>
        <v>#N/A</v>
      </c>
      <c r="U223" t="str">
        <f>VLOOKUP(LEFT(I223,2)*100,[1]Revedit!$A$1:$C$397,3)</f>
        <v>2800-SUPPORT SERV - PUPIL TR</v>
      </c>
      <c r="V223" t="str">
        <f>VLOOKUP(K223,[1]Revedit!$A$513:$C$814,3,FALSE)</f>
        <v>660-SCHOOL BUSES</v>
      </c>
    </row>
    <row r="224" spans="1:22" hidden="1" x14ac:dyDescent="0.25">
      <c r="A224" s="1">
        <v>42594</v>
      </c>
      <c r="B224">
        <v>103657</v>
      </c>
      <c r="D224">
        <v>179037</v>
      </c>
      <c r="E224">
        <v>18282</v>
      </c>
      <c r="F224" t="s">
        <v>125</v>
      </c>
      <c r="G224" t="s">
        <v>231</v>
      </c>
      <c r="H224">
        <v>3</v>
      </c>
      <c r="I224">
        <v>2850</v>
      </c>
      <c r="K224">
        <v>660</v>
      </c>
      <c r="L224">
        <v>9900</v>
      </c>
      <c r="M224">
        <v>0</v>
      </c>
      <c r="N224">
        <v>90</v>
      </c>
      <c r="O224">
        <v>0</v>
      </c>
      <c r="P224">
        <v>0</v>
      </c>
      <c r="Q224">
        <v>0</v>
      </c>
      <c r="R224">
        <v>3500</v>
      </c>
      <c r="S224">
        <v>2017</v>
      </c>
      <c r="T224" t="e">
        <f>VLOOKUP(J224,[1]Revedit!$A$816:$C$1019,3,FALSE)</f>
        <v>#N/A</v>
      </c>
      <c r="U224" t="str">
        <f>VLOOKUP(LEFT(I224,2)*100,[1]Revedit!$A$1:$C$397,3)</f>
        <v>2800-SUPPORT SERV - PUPIL TR</v>
      </c>
      <c r="V224" t="str">
        <f>VLOOKUP(K224,[1]Revedit!$A$513:$C$814,3,FALSE)</f>
        <v>660-SCHOOL BUSES</v>
      </c>
    </row>
    <row r="225" spans="1:22" hidden="1" x14ac:dyDescent="0.25">
      <c r="A225" s="1">
        <v>42600</v>
      </c>
      <c r="C225">
        <v>77938</v>
      </c>
      <c r="G225" t="s">
        <v>84</v>
      </c>
      <c r="H225">
        <v>3</v>
      </c>
      <c r="J225">
        <v>1190</v>
      </c>
      <c r="L225">
        <v>9900</v>
      </c>
      <c r="M225">
        <v>0</v>
      </c>
      <c r="N225">
        <v>0</v>
      </c>
      <c r="Q225">
        <v>247.67</v>
      </c>
      <c r="R225">
        <v>0</v>
      </c>
      <c r="S225">
        <v>2017</v>
      </c>
      <c r="T225" t="str">
        <f>VLOOKUP(J225,[1]Revedit!$A$816:$C$1019,3,FALSE)</f>
        <v>1190-OTHER RECEIPTS (LOCAL T</v>
      </c>
      <c r="U225" t="e">
        <f>VLOOKUP(LEFT(I225,2)*100,[1]Revedit!$A$1:$C$397,3)</f>
        <v>#VALUE!</v>
      </c>
      <c r="V225" t="e">
        <f>VLOOKUP(K225,[1]Revedit!$A$513:$C$814,3,FALSE)</f>
        <v>#N/A</v>
      </c>
    </row>
    <row r="226" spans="1:22" hidden="1" x14ac:dyDescent="0.25">
      <c r="A226" s="1">
        <v>42600</v>
      </c>
      <c r="B226">
        <v>103724</v>
      </c>
      <c r="D226">
        <v>176645</v>
      </c>
      <c r="E226">
        <v>13527</v>
      </c>
      <c r="F226" t="s">
        <v>218</v>
      </c>
      <c r="G226" t="s">
        <v>232</v>
      </c>
      <c r="H226">
        <v>3</v>
      </c>
      <c r="I226">
        <v>2720</v>
      </c>
      <c r="K226">
        <v>423</v>
      </c>
      <c r="L226">
        <v>9900</v>
      </c>
      <c r="M226">
        <v>0</v>
      </c>
      <c r="N226">
        <v>4</v>
      </c>
      <c r="O226">
        <v>0</v>
      </c>
      <c r="P226">
        <v>0</v>
      </c>
      <c r="Q226">
        <v>0</v>
      </c>
      <c r="R226">
        <v>16936.25</v>
      </c>
      <c r="S226">
        <v>2017</v>
      </c>
      <c r="T226" t="e">
        <f>VLOOKUP(J226,[1]Revedit!$A$816:$C$1019,3,FALSE)</f>
        <v>#N/A</v>
      </c>
      <c r="U226" t="str">
        <f>VLOOKUP(LEFT(I226,2)*100,[1]Revedit!$A$1:$C$397,3)</f>
        <v>2700-OPERATION &amp; MAINT OF PL</v>
      </c>
      <c r="V226" t="str">
        <f>VLOOKUP(K226,[1]Revedit!$A$513:$C$814,3,FALSE)</f>
        <v>423-REPAIRS &amp; MAINTENANCE S</v>
      </c>
    </row>
    <row r="227" spans="1:22" hidden="1" x14ac:dyDescent="0.25">
      <c r="A227" s="1">
        <v>42600</v>
      </c>
      <c r="B227">
        <v>917021</v>
      </c>
      <c r="D227">
        <v>54407</v>
      </c>
      <c r="E227">
        <v>900021</v>
      </c>
      <c r="F227" t="s">
        <v>28</v>
      </c>
      <c r="G227" t="s">
        <v>124</v>
      </c>
      <c r="H227">
        <v>3</v>
      </c>
      <c r="I227">
        <v>2510</v>
      </c>
      <c r="K227">
        <v>845</v>
      </c>
      <c r="L227">
        <v>9900</v>
      </c>
      <c r="M227">
        <v>0</v>
      </c>
      <c r="N227">
        <v>55</v>
      </c>
      <c r="O227">
        <v>0</v>
      </c>
      <c r="P227">
        <v>0</v>
      </c>
      <c r="Q227">
        <v>0</v>
      </c>
      <c r="R227">
        <v>39.200000000000003</v>
      </c>
      <c r="S227">
        <v>2017</v>
      </c>
      <c r="T227" t="e">
        <f>VLOOKUP(J227,[1]Revedit!$A$816:$C$1019,3,FALSE)</f>
        <v>#N/A</v>
      </c>
      <c r="U227" t="str">
        <f>VLOOKUP(LEFT(I227,2)*100,[1]Revedit!$A$1:$C$397,3)</f>
        <v>2500-FISCAL SERVICES</v>
      </c>
      <c r="V227" t="str">
        <f>VLOOKUP(K227,[1]Revedit!$A$513:$C$814,3,FALSE)</f>
        <v>845-PROPERTY TAX COLLECTION</v>
      </c>
    </row>
    <row r="228" spans="1:22" hidden="1" x14ac:dyDescent="0.25">
      <c r="A228" s="1">
        <v>42606</v>
      </c>
      <c r="B228">
        <v>103775</v>
      </c>
      <c r="D228">
        <v>1755227</v>
      </c>
      <c r="E228">
        <v>11711</v>
      </c>
      <c r="F228" t="s">
        <v>85</v>
      </c>
      <c r="G228" t="s">
        <v>233</v>
      </c>
      <c r="H228">
        <v>3</v>
      </c>
      <c r="I228">
        <v>2720</v>
      </c>
      <c r="K228">
        <v>640</v>
      </c>
      <c r="L228">
        <v>9900</v>
      </c>
      <c r="M228">
        <v>0</v>
      </c>
      <c r="N228">
        <v>55</v>
      </c>
      <c r="O228">
        <v>0</v>
      </c>
      <c r="P228">
        <v>0</v>
      </c>
      <c r="Q228">
        <v>0</v>
      </c>
      <c r="R228">
        <v>9252.2199999999993</v>
      </c>
      <c r="S228">
        <v>2017</v>
      </c>
      <c r="T228" t="e">
        <f>VLOOKUP(J228,[1]Revedit!$A$816:$C$1019,3,FALSE)</f>
        <v>#N/A</v>
      </c>
      <c r="U228" t="str">
        <f>VLOOKUP(LEFT(I228,2)*100,[1]Revedit!$A$1:$C$397,3)</f>
        <v>2700-OPERATION &amp; MAINT OF PL</v>
      </c>
      <c r="V228" t="str">
        <f>VLOOKUP(K228,[1]Revedit!$A$513:$C$814,3,FALSE)</f>
        <v>640-EQUIPMENT</v>
      </c>
    </row>
    <row r="229" spans="1:22" hidden="1" x14ac:dyDescent="0.25">
      <c r="A229" s="1">
        <v>42611</v>
      </c>
      <c r="C229">
        <v>78034</v>
      </c>
      <c r="G229" t="s">
        <v>234</v>
      </c>
      <c r="H229">
        <v>3</v>
      </c>
      <c r="I229">
        <v>2720</v>
      </c>
      <c r="K229">
        <v>640</v>
      </c>
      <c r="L229">
        <v>9900</v>
      </c>
      <c r="M229">
        <v>0</v>
      </c>
      <c r="N229">
        <v>4</v>
      </c>
      <c r="O229">
        <v>0</v>
      </c>
      <c r="P229">
        <v>0</v>
      </c>
      <c r="Q229">
        <v>0</v>
      </c>
      <c r="R229">
        <v>-6</v>
      </c>
      <c r="S229">
        <v>2017</v>
      </c>
      <c r="T229" t="e">
        <f>VLOOKUP(J229,[1]Revedit!$A$816:$C$1019,3,FALSE)</f>
        <v>#N/A</v>
      </c>
      <c r="U229" t="str">
        <f>VLOOKUP(LEFT(I229,2)*100,[1]Revedit!$A$1:$C$397,3)</f>
        <v>2700-OPERATION &amp; MAINT OF PL</v>
      </c>
      <c r="V229" t="str">
        <f>VLOOKUP(K229,[1]Revedit!$A$513:$C$814,3,FALSE)</f>
        <v>640-EQUIPMENT</v>
      </c>
    </row>
    <row r="230" spans="1:22" hidden="1" x14ac:dyDescent="0.25">
      <c r="A230" s="1">
        <v>42611</v>
      </c>
      <c r="C230">
        <v>78034</v>
      </c>
      <c r="G230" t="s">
        <v>181</v>
      </c>
      <c r="H230">
        <v>3</v>
      </c>
      <c r="I230">
        <v>2720</v>
      </c>
      <c r="K230">
        <v>640</v>
      </c>
      <c r="L230">
        <v>9900</v>
      </c>
      <c r="M230">
        <v>0</v>
      </c>
      <c r="N230">
        <v>4</v>
      </c>
      <c r="O230">
        <v>0</v>
      </c>
      <c r="P230">
        <v>0</v>
      </c>
      <c r="Q230">
        <v>0</v>
      </c>
      <c r="R230">
        <v>0</v>
      </c>
      <c r="S230">
        <v>2017</v>
      </c>
      <c r="T230" t="e">
        <f>VLOOKUP(J230,[1]Revedit!$A$816:$C$1019,3,FALSE)</f>
        <v>#N/A</v>
      </c>
      <c r="U230" t="str">
        <f>VLOOKUP(LEFT(I230,2)*100,[1]Revedit!$A$1:$C$397,3)</f>
        <v>2700-OPERATION &amp; MAINT OF PL</v>
      </c>
      <c r="V230" t="str">
        <f>VLOOKUP(K230,[1]Revedit!$A$513:$C$814,3,FALSE)</f>
        <v>640-EQUIPMENT</v>
      </c>
    </row>
    <row r="231" spans="1:22" hidden="1" x14ac:dyDescent="0.25">
      <c r="A231" s="1">
        <v>42611</v>
      </c>
      <c r="B231">
        <v>103819</v>
      </c>
      <c r="D231">
        <v>169033</v>
      </c>
      <c r="E231">
        <v>16127</v>
      </c>
      <c r="F231" t="s">
        <v>74</v>
      </c>
      <c r="G231" t="s">
        <v>127</v>
      </c>
      <c r="H231">
        <v>3</v>
      </c>
      <c r="I231">
        <v>2720</v>
      </c>
      <c r="K231">
        <v>640</v>
      </c>
      <c r="L231">
        <v>9900</v>
      </c>
      <c r="M231">
        <v>0</v>
      </c>
      <c r="N231">
        <v>2</v>
      </c>
      <c r="O231">
        <v>0</v>
      </c>
      <c r="P231">
        <v>0</v>
      </c>
      <c r="Q231">
        <v>0</v>
      </c>
      <c r="R231">
        <v>6924.94</v>
      </c>
      <c r="S231">
        <v>2017</v>
      </c>
      <c r="T231" t="e">
        <f>VLOOKUP(J231,[1]Revedit!$A$816:$C$1019,3,FALSE)</f>
        <v>#N/A</v>
      </c>
      <c r="U231" t="str">
        <f>VLOOKUP(LEFT(I231,2)*100,[1]Revedit!$A$1:$C$397,3)</f>
        <v>2700-OPERATION &amp; MAINT OF PL</v>
      </c>
      <c r="V231" t="str">
        <f>VLOOKUP(K231,[1]Revedit!$A$513:$C$814,3,FALSE)</f>
        <v>640-EQUIPMENT</v>
      </c>
    </row>
    <row r="232" spans="1:22" hidden="1" x14ac:dyDescent="0.25">
      <c r="A232" s="1">
        <v>42619</v>
      </c>
      <c r="B232">
        <v>103838</v>
      </c>
      <c r="D232">
        <v>1755250</v>
      </c>
      <c r="E232">
        <v>305</v>
      </c>
      <c r="F232" t="s">
        <v>29</v>
      </c>
      <c r="G232" t="s">
        <v>31</v>
      </c>
      <c r="H232">
        <v>3</v>
      </c>
      <c r="I232">
        <v>4134</v>
      </c>
      <c r="K232">
        <v>640</v>
      </c>
      <c r="L232">
        <v>9900</v>
      </c>
      <c r="M232">
        <v>0</v>
      </c>
      <c r="N232">
        <v>1</v>
      </c>
      <c r="O232">
        <v>0</v>
      </c>
      <c r="P232">
        <v>0</v>
      </c>
      <c r="Q232">
        <v>0</v>
      </c>
      <c r="R232">
        <v>999</v>
      </c>
      <c r="S232">
        <v>2017</v>
      </c>
      <c r="T232" t="e">
        <f>VLOOKUP(J232,[1]Revedit!$A$816:$C$1019,3,FALSE)</f>
        <v>#N/A</v>
      </c>
      <c r="U232" t="str">
        <f>VLOOKUP(LEFT(I232,2)*100,[1]Revedit!$A$1:$C$397,3)</f>
        <v>4100-ACADEMIC &amp; SUBJECT ORIE</v>
      </c>
      <c r="V232" t="str">
        <f>VLOOKUP(K232,[1]Revedit!$A$513:$C$814,3,FALSE)</f>
        <v>640-EQUIPMENT</v>
      </c>
    </row>
    <row r="233" spans="1:22" hidden="1" x14ac:dyDescent="0.25">
      <c r="A233" s="1">
        <v>42620</v>
      </c>
      <c r="C233">
        <v>78096</v>
      </c>
      <c r="G233" t="s">
        <v>88</v>
      </c>
      <c r="H233">
        <v>3</v>
      </c>
      <c r="J233">
        <v>3132</v>
      </c>
      <c r="L233">
        <v>9900</v>
      </c>
      <c r="M233">
        <v>0</v>
      </c>
      <c r="N233">
        <v>0</v>
      </c>
      <c r="Q233">
        <v>121.14</v>
      </c>
      <c r="R233">
        <v>0</v>
      </c>
      <c r="S233">
        <v>2017</v>
      </c>
      <c r="T233" t="str">
        <f>VLOOKUP(J233,[1]Revedit!$A$816:$C$1019,3,FALSE)</f>
        <v>3132-HOMESTEAD EXEMPTION</v>
      </c>
      <c r="U233" t="e">
        <f>VLOOKUP(LEFT(I233,2)*100,[1]Revedit!$A$1:$C$397,3)</f>
        <v>#VALUE!</v>
      </c>
      <c r="V233" t="e">
        <f>VLOOKUP(K233,[1]Revedit!$A$513:$C$814,3,FALSE)</f>
        <v>#N/A</v>
      </c>
    </row>
    <row r="234" spans="1:22" hidden="1" x14ac:dyDescent="0.25">
      <c r="A234" s="1">
        <v>42620</v>
      </c>
      <c r="B234">
        <v>103897</v>
      </c>
      <c r="D234">
        <v>1655550</v>
      </c>
      <c r="E234">
        <v>7210</v>
      </c>
      <c r="F234" t="s">
        <v>35</v>
      </c>
      <c r="G234" t="s">
        <v>89</v>
      </c>
      <c r="H234">
        <v>3</v>
      </c>
      <c r="I234">
        <v>1130</v>
      </c>
      <c r="K234">
        <v>521</v>
      </c>
      <c r="L234">
        <v>9900</v>
      </c>
      <c r="M234">
        <v>50000</v>
      </c>
      <c r="N234">
        <v>1</v>
      </c>
      <c r="O234">
        <v>0</v>
      </c>
      <c r="P234">
        <v>0</v>
      </c>
      <c r="Q234">
        <v>0</v>
      </c>
      <c r="R234">
        <v>6678</v>
      </c>
      <c r="S234">
        <v>2017</v>
      </c>
      <c r="T234" t="e">
        <f>VLOOKUP(J234,[1]Revedit!$A$816:$C$1019,3,FALSE)</f>
        <v>#N/A</v>
      </c>
      <c r="U234" t="str">
        <f>VLOOKUP(LEFT(I234,2)*100,[1]Revedit!$A$1:$C$397,3)</f>
        <v>1100-REGULAR INSTRUCTION</v>
      </c>
      <c r="V234" t="str">
        <f>VLOOKUP(K234,[1]Revedit!$A$513:$C$814,3,FALSE)</f>
        <v>521-NEW TEXTBOOKS</v>
      </c>
    </row>
    <row r="235" spans="1:22" hidden="1" x14ac:dyDescent="0.25">
      <c r="A235" s="1">
        <v>42620</v>
      </c>
      <c r="B235">
        <v>103897</v>
      </c>
      <c r="D235">
        <v>1655550</v>
      </c>
      <c r="E235">
        <v>7210</v>
      </c>
      <c r="F235" t="s">
        <v>35</v>
      </c>
      <c r="G235" t="s">
        <v>90</v>
      </c>
      <c r="H235">
        <v>3</v>
      </c>
      <c r="I235">
        <v>1130</v>
      </c>
      <c r="K235">
        <v>521</v>
      </c>
      <c r="L235">
        <v>9900</v>
      </c>
      <c r="M235">
        <v>50000</v>
      </c>
      <c r="N235">
        <v>1</v>
      </c>
      <c r="O235">
        <v>0</v>
      </c>
      <c r="P235">
        <v>0</v>
      </c>
      <c r="Q235">
        <v>0</v>
      </c>
      <c r="R235">
        <v>6678</v>
      </c>
      <c r="S235">
        <v>2017</v>
      </c>
      <c r="T235" t="e">
        <f>VLOOKUP(J235,[1]Revedit!$A$816:$C$1019,3,FALSE)</f>
        <v>#N/A</v>
      </c>
      <c r="U235" t="str">
        <f>VLOOKUP(LEFT(I235,2)*100,[1]Revedit!$A$1:$C$397,3)</f>
        <v>1100-REGULAR INSTRUCTION</v>
      </c>
      <c r="V235" t="str">
        <f>VLOOKUP(K235,[1]Revedit!$A$513:$C$814,3,FALSE)</f>
        <v>521-NEW TEXTBOOKS</v>
      </c>
    </row>
    <row r="236" spans="1:22" hidden="1" x14ac:dyDescent="0.25">
      <c r="A236" s="1">
        <v>42620</v>
      </c>
      <c r="B236">
        <v>103897</v>
      </c>
      <c r="D236">
        <v>1655550</v>
      </c>
      <c r="E236">
        <v>7210</v>
      </c>
      <c r="F236" t="s">
        <v>35</v>
      </c>
      <c r="G236" t="s">
        <v>91</v>
      </c>
      <c r="H236">
        <v>3</v>
      </c>
      <c r="I236">
        <v>1130</v>
      </c>
      <c r="K236">
        <v>521</v>
      </c>
      <c r="L236">
        <v>9900</v>
      </c>
      <c r="M236">
        <v>50000</v>
      </c>
      <c r="N236">
        <v>1</v>
      </c>
      <c r="O236">
        <v>0</v>
      </c>
      <c r="P236">
        <v>0</v>
      </c>
      <c r="Q236">
        <v>0</v>
      </c>
      <c r="R236">
        <v>6678</v>
      </c>
      <c r="S236">
        <v>2017</v>
      </c>
      <c r="T236" t="e">
        <f>VLOOKUP(J236,[1]Revedit!$A$816:$C$1019,3,FALSE)</f>
        <v>#N/A</v>
      </c>
      <c r="U236" t="str">
        <f>VLOOKUP(LEFT(I236,2)*100,[1]Revedit!$A$1:$C$397,3)</f>
        <v>1100-REGULAR INSTRUCTION</v>
      </c>
      <c r="V236" t="str">
        <f>VLOOKUP(K236,[1]Revedit!$A$513:$C$814,3,FALSE)</f>
        <v>521-NEW TEXTBOOKS</v>
      </c>
    </row>
    <row r="237" spans="1:22" hidden="1" x14ac:dyDescent="0.25">
      <c r="A237" s="1">
        <v>42620</v>
      </c>
      <c r="B237">
        <v>103897</v>
      </c>
      <c r="D237">
        <v>1655550</v>
      </c>
      <c r="E237">
        <v>7210</v>
      </c>
      <c r="F237" t="s">
        <v>35</v>
      </c>
      <c r="G237" t="s">
        <v>92</v>
      </c>
      <c r="H237">
        <v>3</v>
      </c>
      <c r="I237">
        <v>1130</v>
      </c>
      <c r="K237">
        <v>521</v>
      </c>
      <c r="L237">
        <v>9900</v>
      </c>
      <c r="M237">
        <v>50000</v>
      </c>
      <c r="N237">
        <v>1</v>
      </c>
      <c r="O237">
        <v>0</v>
      </c>
      <c r="P237">
        <v>0</v>
      </c>
      <c r="Q237">
        <v>0</v>
      </c>
      <c r="R237">
        <v>6678</v>
      </c>
      <c r="S237">
        <v>2017</v>
      </c>
      <c r="T237" t="e">
        <f>VLOOKUP(J237,[1]Revedit!$A$816:$C$1019,3,FALSE)</f>
        <v>#N/A</v>
      </c>
      <c r="U237" t="str">
        <f>VLOOKUP(LEFT(I237,2)*100,[1]Revedit!$A$1:$C$397,3)</f>
        <v>1100-REGULAR INSTRUCTION</v>
      </c>
      <c r="V237" t="str">
        <f>VLOOKUP(K237,[1]Revedit!$A$513:$C$814,3,FALSE)</f>
        <v>521-NEW TEXTBOOKS</v>
      </c>
    </row>
    <row r="238" spans="1:22" hidden="1" x14ac:dyDescent="0.25">
      <c r="A238" s="1">
        <v>42620</v>
      </c>
      <c r="B238">
        <v>103897</v>
      </c>
      <c r="D238">
        <v>1655550</v>
      </c>
      <c r="E238">
        <v>7210</v>
      </c>
      <c r="F238" t="s">
        <v>35</v>
      </c>
      <c r="G238" t="s">
        <v>89</v>
      </c>
      <c r="H238">
        <v>3</v>
      </c>
      <c r="I238">
        <v>1130</v>
      </c>
      <c r="K238">
        <v>521</v>
      </c>
      <c r="L238">
        <v>9900</v>
      </c>
      <c r="M238">
        <v>50000</v>
      </c>
      <c r="N238">
        <v>1</v>
      </c>
      <c r="O238">
        <v>0</v>
      </c>
      <c r="P238">
        <v>0</v>
      </c>
      <c r="Q238">
        <v>0</v>
      </c>
      <c r="R238">
        <v>347.65</v>
      </c>
      <c r="S238">
        <v>2017</v>
      </c>
      <c r="T238" t="e">
        <f>VLOOKUP(J238,[1]Revedit!$A$816:$C$1019,3,FALSE)</f>
        <v>#N/A</v>
      </c>
      <c r="U238" t="str">
        <f>VLOOKUP(LEFT(I238,2)*100,[1]Revedit!$A$1:$C$397,3)</f>
        <v>1100-REGULAR INSTRUCTION</v>
      </c>
      <c r="V238" t="str">
        <f>VLOOKUP(K238,[1]Revedit!$A$513:$C$814,3,FALSE)</f>
        <v>521-NEW TEXTBOOKS</v>
      </c>
    </row>
    <row r="239" spans="1:22" hidden="1" x14ac:dyDescent="0.25">
      <c r="A239" s="1">
        <v>42620</v>
      </c>
      <c r="B239">
        <v>103897</v>
      </c>
      <c r="D239">
        <v>1655550</v>
      </c>
      <c r="E239">
        <v>7210</v>
      </c>
      <c r="F239" t="s">
        <v>35</v>
      </c>
      <c r="G239" t="s">
        <v>90</v>
      </c>
      <c r="H239">
        <v>3</v>
      </c>
      <c r="I239">
        <v>1130</v>
      </c>
      <c r="K239">
        <v>521</v>
      </c>
      <c r="L239">
        <v>9900</v>
      </c>
      <c r="M239">
        <v>50000</v>
      </c>
      <c r="N239">
        <v>1</v>
      </c>
      <c r="O239">
        <v>0</v>
      </c>
      <c r="P239">
        <v>0</v>
      </c>
      <c r="Q239">
        <v>0</v>
      </c>
      <c r="R239">
        <v>347.65</v>
      </c>
      <c r="S239">
        <v>2017</v>
      </c>
      <c r="T239" t="e">
        <f>VLOOKUP(J239,[1]Revedit!$A$816:$C$1019,3,FALSE)</f>
        <v>#N/A</v>
      </c>
      <c r="U239" t="str">
        <f>VLOOKUP(LEFT(I239,2)*100,[1]Revedit!$A$1:$C$397,3)</f>
        <v>1100-REGULAR INSTRUCTION</v>
      </c>
      <c r="V239" t="str">
        <f>VLOOKUP(K239,[1]Revedit!$A$513:$C$814,3,FALSE)</f>
        <v>521-NEW TEXTBOOKS</v>
      </c>
    </row>
    <row r="240" spans="1:22" hidden="1" x14ac:dyDescent="0.25">
      <c r="A240" s="1">
        <v>42620</v>
      </c>
      <c r="B240">
        <v>103897</v>
      </c>
      <c r="D240">
        <v>1655550</v>
      </c>
      <c r="E240">
        <v>7210</v>
      </c>
      <c r="F240" t="s">
        <v>35</v>
      </c>
      <c r="G240" t="s">
        <v>91</v>
      </c>
      <c r="H240">
        <v>3</v>
      </c>
      <c r="I240">
        <v>1130</v>
      </c>
      <c r="K240">
        <v>521</v>
      </c>
      <c r="L240">
        <v>9900</v>
      </c>
      <c r="M240">
        <v>50000</v>
      </c>
      <c r="N240">
        <v>1</v>
      </c>
      <c r="O240">
        <v>0</v>
      </c>
      <c r="P240">
        <v>0</v>
      </c>
      <c r="Q240">
        <v>0</v>
      </c>
      <c r="R240">
        <v>347.64</v>
      </c>
      <c r="S240">
        <v>2017</v>
      </c>
      <c r="T240" t="e">
        <f>VLOOKUP(J240,[1]Revedit!$A$816:$C$1019,3,FALSE)</f>
        <v>#N/A</v>
      </c>
      <c r="U240" t="str">
        <f>VLOOKUP(LEFT(I240,2)*100,[1]Revedit!$A$1:$C$397,3)</f>
        <v>1100-REGULAR INSTRUCTION</v>
      </c>
      <c r="V240" t="str">
        <f>VLOOKUP(K240,[1]Revedit!$A$513:$C$814,3,FALSE)</f>
        <v>521-NEW TEXTBOOKS</v>
      </c>
    </row>
    <row r="241" spans="1:22" hidden="1" x14ac:dyDescent="0.25">
      <c r="A241" s="1">
        <v>42620</v>
      </c>
      <c r="B241">
        <v>103897</v>
      </c>
      <c r="D241">
        <v>1655550</v>
      </c>
      <c r="E241">
        <v>7210</v>
      </c>
      <c r="F241" t="s">
        <v>35</v>
      </c>
      <c r="G241" t="s">
        <v>92</v>
      </c>
      <c r="H241">
        <v>3</v>
      </c>
      <c r="I241">
        <v>1130</v>
      </c>
      <c r="K241">
        <v>521</v>
      </c>
      <c r="L241">
        <v>9900</v>
      </c>
      <c r="M241">
        <v>50000</v>
      </c>
      <c r="N241">
        <v>1</v>
      </c>
      <c r="O241">
        <v>0</v>
      </c>
      <c r="P241">
        <v>0</v>
      </c>
      <c r="Q241">
        <v>0</v>
      </c>
      <c r="R241">
        <v>347.65</v>
      </c>
      <c r="S241">
        <v>2017</v>
      </c>
      <c r="T241" t="e">
        <f>VLOOKUP(J241,[1]Revedit!$A$816:$C$1019,3,FALSE)</f>
        <v>#N/A</v>
      </c>
      <c r="U241" t="str">
        <f>VLOOKUP(LEFT(I241,2)*100,[1]Revedit!$A$1:$C$397,3)</f>
        <v>1100-REGULAR INSTRUCTION</v>
      </c>
      <c r="V241" t="str">
        <f>VLOOKUP(K241,[1]Revedit!$A$513:$C$814,3,FALSE)</f>
        <v>521-NEW TEXTBOOKS</v>
      </c>
    </row>
    <row r="242" spans="1:22" hidden="1" x14ac:dyDescent="0.25">
      <c r="A242" s="1">
        <v>42620</v>
      </c>
      <c r="B242">
        <v>103897</v>
      </c>
      <c r="D242">
        <v>1655550</v>
      </c>
      <c r="E242">
        <v>7210</v>
      </c>
      <c r="F242" t="s">
        <v>35</v>
      </c>
      <c r="G242" t="e">
        <f>-ESTIMATED SHIPPING</f>
        <v>#NAME?</v>
      </c>
      <c r="H242">
        <v>3</v>
      </c>
      <c r="I242">
        <v>1130</v>
      </c>
      <c r="K242">
        <v>521</v>
      </c>
      <c r="L242">
        <v>9900</v>
      </c>
      <c r="M242">
        <v>50000</v>
      </c>
      <c r="N242">
        <v>1</v>
      </c>
      <c r="O242">
        <v>0</v>
      </c>
      <c r="P242">
        <v>0</v>
      </c>
      <c r="Q242">
        <v>0</v>
      </c>
      <c r="R242">
        <v>0</v>
      </c>
      <c r="S242">
        <v>2017</v>
      </c>
      <c r="T242" t="e">
        <f>VLOOKUP(J242,[1]Revedit!$A$816:$C$1019,3,FALSE)</f>
        <v>#N/A</v>
      </c>
      <c r="U242" t="str">
        <f>VLOOKUP(LEFT(I242,2)*100,[1]Revedit!$A$1:$C$397,3)</f>
        <v>1100-REGULAR INSTRUCTION</v>
      </c>
      <c r="V242" t="str">
        <f>VLOOKUP(K242,[1]Revedit!$A$513:$C$814,3,FALSE)</f>
        <v>521-NEW TEXTBOOKS</v>
      </c>
    </row>
    <row r="243" spans="1:22" hidden="1" x14ac:dyDescent="0.25">
      <c r="A243" s="1">
        <v>42620</v>
      </c>
      <c r="B243">
        <v>103897</v>
      </c>
      <c r="D243">
        <v>1655550</v>
      </c>
      <c r="E243">
        <v>7210</v>
      </c>
      <c r="F243" t="s">
        <v>35</v>
      </c>
      <c r="G243" t="e">
        <f>-ESTIMATED SHIPPING</f>
        <v>#NAME?</v>
      </c>
      <c r="H243">
        <v>3</v>
      </c>
      <c r="I243">
        <v>1130</v>
      </c>
      <c r="K243">
        <v>521</v>
      </c>
      <c r="L243">
        <v>9900</v>
      </c>
      <c r="M243">
        <v>50000</v>
      </c>
      <c r="N243">
        <v>2</v>
      </c>
      <c r="O243">
        <v>0</v>
      </c>
      <c r="P243">
        <v>0</v>
      </c>
      <c r="Q243">
        <v>0</v>
      </c>
      <c r="R243">
        <v>0</v>
      </c>
      <c r="S243">
        <v>2017</v>
      </c>
      <c r="T243" t="e">
        <f>VLOOKUP(J243,[1]Revedit!$A$816:$C$1019,3,FALSE)</f>
        <v>#N/A</v>
      </c>
      <c r="U243" t="str">
        <f>VLOOKUP(LEFT(I243,2)*100,[1]Revedit!$A$1:$C$397,3)</f>
        <v>1100-REGULAR INSTRUCTION</v>
      </c>
      <c r="V243" t="str">
        <f>VLOOKUP(K243,[1]Revedit!$A$513:$C$814,3,FALSE)</f>
        <v>521-NEW TEXTBOOKS</v>
      </c>
    </row>
    <row r="244" spans="1:22" hidden="1" x14ac:dyDescent="0.25">
      <c r="A244" s="1">
        <v>42620</v>
      </c>
      <c r="B244">
        <v>103897</v>
      </c>
      <c r="D244">
        <v>1655550</v>
      </c>
      <c r="E244">
        <v>7210</v>
      </c>
      <c r="F244" t="s">
        <v>35</v>
      </c>
      <c r="G244" t="e">
        <f>-ESTIMATED SHIPPING</f>
        <v>#NAME?</v>
      </c>
      <c r="H244">
        <v>3</v>
      </c>
      <c r="I244">
        <v>1120</v>
      </c>
      <c r="K244">
        <v>521</v>
      </c>
      <c r="L244">
        <v>9900</v>
      </c>
      <c r="M244">
        <v>50000</v>
      </c>
      <c r="N244">
        <v>10</v>
      </c>
      <c r="O244">
        <v>0</v>
      </c>
      <c r="P244">
        <v>0</v>
      </c>
      <c r="Q244">
        <v>0</v>
      </c>
      <c r="R244">
        <v>0</v>
      </c>
      <c r="S244">
        <v>2017</v>
      </c>
      <c r="T244" t="e">
        <f>VLOOKUP(J244,[1]Revedit!$A$816:$C$1019,3,FALSE)</f>
        <v>#N/A</v>
      </c>
      <c r="U244" t="str">
        <f>VLOOKUP(LEFT(I244,2)*100,[1]Revedit!$A$1:$C$397,3)</f>
        <v>1100-REGULAR INSTRUCTION</v>
      </c>
      <c r="V244" t="str">
        <f>VLOOKUP(K244,[1]Revedit!$A$513:$C$814,3,FALSE)</f>
        <v>521-NEW TEXTBOOKS</v>
      </c>
    </row>
    <row r="245" spans="1:22" hidden="1" x14ac:dyDescent="0.25">
      <c r="A245" s="1">
        <v>42620</v>
      </c>
      <c r="B245">
        <v>103897</v>
      </c>
      <c r="D245">
        <v>1655550</v>
      </c>
      <c r="E245">
        <v>7210</v>
      </c>
      <c r="F245" t="s">
        <v>35</v>
      </c>
      <c r="G245" t="e">
        <f>-ESTIMATED SHIPPING</f>
        <v>#NAME?</v>
      </c>
      <c r="H245">
        <v>3</v>
      </c>
      <c r="I245">
        <v>1120</v>
      </c>
      <c r="K245">
        <v>521</v>
      </c>
      <c r="L245">
        <v>9900</v>
      </c>
      <c r="M245">
        <v>50000</v>
      </c>
      <c r="N245">
        <v>11</v>
      </c>
      <c r="O245">
        <v>0</v>
      </c>
      <c r="P245">
        <v>0</v>
      </c>
      <c r="Q245">
        <v>0</v>
      </c>
      <c r="R245">
        <v>0</v>
      </c>
      <c r="S245">
        <v>2017</v>
      </c>
      <c r="T245" t="e">
        <f>VLOOKUP(J245,[1]Revedit!$A$816:$C$1019,3,FALSE)</f>
        <v>#N/A</v>
      </c>
      <c r="U245" t="str">
        <f>VLOOKUP(LEFT(I245,2)*100,[1]Revedit!$A$1:$C$397,3)</f>
        <v>1100-REGULAR INSTRUCTION</v>
      </c>
      <c r="V245" t="str">
        <f>VLOOKUP(K245,[1]Revedit!$A$513:$C$814,3,FALSE)</f>
        <v>521-NEW TEXTBOOKS</v>
      </c>
    </row>
    <row r="246" spans="1:22" hidden="1" x14ac:dyDescent="0.25">
      <c r="A246" s="1">
        <v>42620</v>
      </c>
      <c r="B246">
        <v>103897</v>
      </c>
      <c r="D246">
        <v>1655550</v>
      </c>
      <c r="E246">
        <v>7210</v>
      </c>
      <c r="F246" t="s">
        <v>35</v>
      </c>
      <c r="G246" t="s">
        <v>89</v>
      </c>
      <c r="H246">
        <v>3</v>
      </c>
      <c r="I246">
        <v>1130</v>
      </c>
      <c r="K246">
        <v>521</v>
      </c>
      <c r="L246">
        <v>9900</v>
      </c>
      <c r="M246">
        <v>50000</v>
      </c>
      <c r="N246">
        <v>2</v>
      </c>
      <c r="O246">
        <v>0</v>
      </c>
      <c r="P246">
        <v>0</v>
      </c>
      <c r="Q246">
        <v>0</v>
      </c>
      <c r="R246">
        <v>440.22</v>
      </c>
      <c r="S246">
        <v>2017</v>
      </c>
      <c r="T246" t="e">
        <f>VLOOKUP(J246,[1]Revedit!$A$816:$C$1019,3,FALSE)</f>
        <v>#N/A</v>
      </c>
      <c r="U246" t="str">
        <f>VLOOKUP(LEFT(I246,2)*100,[1]Revedit!$A$1:$C$397,3)</f>
        <v>1100-REGULAR INSTRUCTION</v>
      </c>
      <c r="V246" t="str">
        <f>VLOOKUP(K246,[1]Revedit!$A$513:$C$814,3,FALSE)</f>
        <v>521-NEW TEXTBOOKS</v>
      </c>
    </row>
    <row r="247" spans="1:22" hidden="1" x14ac:dyDescent="0.25">
      <c r="A247" s="1">
        <v>42620</v>
      </c>
      <c r="B247">
        <v>103897</v>
      </c>
      <c r="D247">
        <v>1655550</v>
      </c>
      <c r="E247">
        <v>7210</v>
      </c>
      <c r="F247" t="s">
        <v>35</v>
      </c>
      <c r="G247" t="s">
        <v>90</v>
      </c>
      <c r="H247">
        <v>3</v>
      </c>
      <c r="I247">
        <v>1130</v>
      </c>
      <c r="K247">
        <v>521</v>
      </c>
      <c r="L247">
        <v>9900</v>
      </c>
      <c r="M247">
        <v>50000</v>
      </c>
      <c r="N247">
        <v>2</v>
      </c>
      <c r="O247">
        <v>0</v>
      </c>
      <c r="P247">
        <v>0</v>
      </c>
      <c r="Q247">
        <v>0</v>
      </c>
      <c r="R247">
        <v>440.22</v>
      </c>
      <c r="S247">
        <v>2017</v>
      </c>
      <c r="T247" t="e">
        <f>VLOOKUP(J247,[1]Revedit!$A$816:$C$1019,3,FALSE)</f>
        <v>#N/A</v>
      </c>
      <c r="U247" t="str">
        <f>VLOOKUP(LEFT(I247,2)*100,[1]Revedit!$A$1:$C$397,3)</f>
        <v>1100-REGULAR INSTRUCTION</v>
      </c>
      <c r="V247" t="str">
        <f>VLOOKUP(K247,[1]Revedit!$A$513:$C$814,3,FALSE)</f>
        <v>521-NEW TEXTBOOKS</v>
      </c>
    </row>
    <row r="248" spans="1:22" hidden="1" x14ac:dyDescent="0.25">
      <c r="A248" s="1">
        <v>42620</v>
      </c>
      <c r="B248">
        <v>103897</v>
      </c>
      <c r="D248">
        <v>1655550</v>
      </c>
      <c r="E248">
        <v>7210</v>
      </c>
      <c r="F248" t="s">
        <v>35</v>
      </c>
      <c r="G248" t="s">
        <v>91</v>
      </c>
      <c r="H248">
        <v>3</v>
      </c>
      <c r="I248">
        <v>1130</v>
      </c>
      <c r="K248">
        <v>521</v>
      </c>
      <c r="L248">
        <v>9900</v>
      </c>
      <c r="M248">
        <v>50000</v>
      </c>
      <c r="N248">
        <v>2</v>
      </c>
      <c r="O248">
        <v>0</v>
      </c>
      <c r="P248">
        <v>0</v>
      </c>
      <c r="Q248">
        <v>0</v>
      </c>
      <c r="R248">
        <v>440.22</v>
      </c>
      <c r="S248">
        <v>2017</v>
      </c>
      <c r="T248" t="e">
        <f>VLOOKUP(J248,[1]Revedit!$A$816:$C$1019,3,FALSE)</f>
        <v>#N/A</v>
      </c>
      <c r="U248" t="str">
        <f>VLOOKUP(LEFT(I248,2)*100,[1]Revedit!$A$1:$C$397,3)</f>
        <v>1100-REGULAR INSTRUCTION</v>
      </c>
      <c r="V248" t="str">
        <f>VLOOKUP(K248,[1]Revedit!$A$513:$C$814,3,FALSE)</f>
        <v>521-NEW TEXTBOOKS</v>
      </c>
    </row>
    <row r="249" spans="1:22" hidden="1" x14ac:dyDescent="0.25">
      <c r="A249" s="1">
        <v>42620</v>
      </c>
      <c r="B249">
        <v>103897</v>
      </c>
      <c r="D249">
        <v>1655550</v>
      </c>
      <c r="E249">
        <v>7210</v>
      </c>
      <c r="F249" t="s">
        <v>35</v>
      </c>
      <c r="G249" t="s">
        <v>92</v>
      </c>
      <c r="H249">
        <v>3</v>
      </c>
      <c r="I249">
        <v>1130</v>
      </c>
      <c r="K249">
        <v>521</v>
      </c>
      <c r="L249">
        <v>9900</v>
      </c>
      <c r="M249">
        <v>50000</v>
      </c>
      <c r="N249">
        <v>2</v>
      </c>
      <c r="O249">
        <v>0</v>
      </c>
      <c r="P249">
        <v>0</v>
      </c>
      <c r="Q249">
        <v>0</v>
      </c>
      <c r="R249">
        <v>440.21</v>
      </c>
      <c r="S249">
        <v>2017</v>
      </c>
      <c r="T249" t="e">
        <f>VLOOKUP(J249,[1]Revedit!$A$816:$C$1019,3,FALSE)</f>
        <v>#N/A</v>
      </c>
      <c r="U249" t="str">
        <f>VLOOKUP(LEFT(I249,2)*100,[1]Revedit!$A$1:$C$397,3)</f>
        <v>1100-REGULAR INSTRUCTION</v>
      </c>
      <c r="V249" t="str">
        <f>VLOOKUP(K249,[1]Revedit!$A$513:$C$814,3,FALSE)</f>
        <v>521-NEW TEXTBOOKS</v>
      </c>
    </row>
    <row r="250" spans="1:22" hidden="1" x14ac:dyDescent="0.25">
      <c r="A250" s="1">
        <v>42620</v>
      </c>
      <c r="B250">
        <v>103897</v>
      </c>
      <c r="D250">
        <v>1655550</v>
      </c>
      <c r="E250">
        <v>7210</v>
      </c>
      <c r="F250" t="s">
        <v>35</v>
      </c>
      <c r="G250" t="s">
        <v>89</v>
      </c>
      <c r="H250">
        <v>3</v>
      </c>
      <c r="I250">
        <v>1130</v>
      </c>
      <c r="K250">
        <v>521</v>
      </c>
      <c r="L250">
        <v>9900</v>
      </c>
      <c r="M250">
        <v>50000</v>
      </c>
      <c r="N250">
        <v>2</v>
      </c>
      <c r="O250">
        <v>0</v>
      </c>
      <c r="P250">
        <v>0</v>
      </c>
      <c r="Q250">
        <v>0</v>
      </c>
      <c r="R250">
        <v>9906.75</v>
      </c>
      <c r="S250">
        <v>2017</v>
      </c>
      <c r="T250" t="e">
        <f>VLOOKUP(J250,[1]Revedit!$A$816:$C$1019,3,FALSE)</f>
        <v>#N/A</v>
      </c>
      <c r="U250" t="str">
        <f>VLOOKUP(LEFT(I250,2)*100,[1]Revedit!$A$1:$C$397,3)</f>
        <v>1100-REGULAR INSTRUCTION</v>
      </c>
      <c r="V250" t="str">
        <f>VLOOKUP(K250,[1]Revedit!$A$513:$C$814,3,FALSE)</f>
        <v>521-NEW TEXTBOOKS</v>
      </c>
    </row>
    <row r="251" spans="1:22" hidden="1" x14ac:dyDescent="0.25">
      <c r="A251" s="1">
        <v>42620</v>
      </c>
      <c r="B251">
        <v>103897</v>
      </c>
      <c r="D251">
        <v>1655550</v>
      </c>
      <c r="E251">
        <v>7210</v>
      </c>
      <c r="F251" t="s">
        <v>35</v>
      </c>
      <c r="G251" t="s">
        <v>90</v>
      </c>
      <c r="H251">
        <v>3</v>
      </c>
      <c r="I251">
        <v>1130</v>
      </c>
      <c r="K251">
        <v>521</v>
      </c>
      <c r="L251">
        <v>9900</v>
      </c>
      <c r="M251">
        <v>50000</v>
      </c>
      <c r="N251">
        <v>2</v>
      </c>
      <c r="O251">
        <v>0</v>
      </c>
      <c r="P251">
        <v>0</v>
      </c>
      <c r="Q251">
        <v>0</v>
      </c>
      <c r="R251">
        <v>9906.75</v>
      </c>
      <c r="S251">
        <v>2017</v>
      </c>
      <c r="T251" t="e">
        <f>VLOOKUP(J251,[1]Revedit!$A$816:$C$1019,3,FALSE)</f>
        <v>#N/A</v>
      </c>
      <c r="U251" t="str">
        <f>VLOOKUP(LEFT(I251,2)*100,[1]Revedit!$A$1:$C$397,3)</f>
        <v>1100-REGULAR INSTRUCTION</v>
      </c>
      <c r="V251" t="str">
        <f>VLOOKUP(K251,[1]Revedit!$A$513:$C$814,3,FALSE)</f>
        <v>521-NEW TEXTBOOKS</v>
      </c>
    </row>
    <row r="252" spans="1:22" hidden="1" x14ac:dyDescent="0.25">
      <c r="A252" s="1">
        <v>42620</v>
      </c>
      <c r="B252">
        <v>103897</v>
      </c>
      <c r="D252">
        <v>1655550</v>
      </c>
      <c r="E252">
        <v>7210</v>
      </c>
      <c r="F252" t="s">
        <v>35</v>
      </c>
      <c r="G252" t="s">
        <v>91</v>
      </c>
      <c r="H252">
        <v>3</v>
      </c>
      <c r="I252">
        <v>1130</v>
      </c>
      <c r="K252">
        <v>521</v>
      </c>
      <c r="L252">
        <v>9900</v>
      </c>
      <c r="M252">
        <v>50000</v>
      </c>
      <c r="N252">
        <v>2</v>
      </c>
      <c r="O252">
        <v>0</v>
      </c>
      <c r="P252">
        <v>0</v>
      </c>
      <c r="Q252">
        <v>0</v>
      </c>
      <c r="R252">
        <v>9906.75</v>
      </c>
      <c r="S252">
        <v>2017</v>
      </c>
      <c r="T252" t="e">
        <f>VLOOKUP(J252,[1]Revedit!$A$816:$C$1019,3,FALSE)</f>
        <v>#N/A</v>
      </c>
      <c r="U252" t="str">
        <f>VLOOKUP(LEFT(I252,2)*100,[1]Revedit!$A$1:$C$397,3)</f>
        <v>1100-REGULAR INSTRUCTION</v>
      </c>
      <c r="V252" t="str">
        <f>VLOOKUP(K252,[1]Revedit!$A$513:$C$814,3,FALSE)</f>
        <v>521-NEW TEXTBOOKS</v>
      </c>
    </row>
    <row r="253" spans="1:22" hidden="1" x14ac:dyDescent="0.25">
      <c r="A253" s="1">
        <v>42620</v>
      </c>
      <c r="B253">
        <v>103897</v>
      </c>
      <c r="D253">
        <v>1655550</v>
      </c>
      <c r="E253">
        <v>7210</v>
      </c>
      <c r="F253" t="s">
        <v>35</v>
      </c>
      <c r="G253" t="s">
        <v>92</v>
      </c>
      <c r="H253">
        <v>3</v>
      </c>
      <c r="I253">
        <v>1130</v>
      </c>
      <c r="K253">
        <v>521</v>
      </c>
      <c r="L253">
        <v>9900</v>
      </c>
      <c r="M253">
        <v>50000</v>
      </c>
      <c r="N253">
        <v>2</v>
      </c>
      <c r="O253">
        <v>0</v>
      </c>
      <c r="P253">
        <v>0</v>
      </c>
      <c r="Q253">
        <v>0</v>
      </c>
      <c r="R253">
        <v>9906.75</v>
      </c>
      <c r="S253">
        <v>2017</v>
      </c>
      <c r="T253" t="e">
        <f>VLOOKUP(J253,[1]Revedit!$A$816:$C$1019,3,FALSE)</f>
        <v>#N/A</v>
      </c>
      <c r="U253" t="str">
        <f>VLOOKUP(LEFT(I253,2)*100,[1]Revedit!$A$1:$C$397,3)</f>
        <v>1100-REGULAR INSTRUCTION</v>
      </c>
      <c r="V253" t="str">
        <f>VLOOKUP(K253,[1]Revedit!$A$513:$C$814,3,FALSE)</f>
        <v>521-NEW TEXTBOOKS</v>
      </c>
    </row>
    <row r="254" spans="1:22" hidden="1" x14ac:dyDescent="0.25">
      <c r="A254" s="1">
        <v>42620</v>
      </c>
      <c r="B254">
        <v>103897</v>
      </c>
      <c r="D254">
        <v>1655550</v>
      </c>
      <c r="E254">
        <v>7210</v>
      </c>
      <c r="F254" t="s">
        <v>35</v>
      </c>
      <c r="G254" t="e">
        <f>-ELA MS</f>
        <v>#NAME?</v>
      </c>
      <c r="H254">
        <v>3</v>
      </c>
      <c r="I254">
        <v>1120</v>
      </c>
      <c r="K254">
        <v>521</v>
      </c>
      <c r="L254">
        <v>9900</v>
      </c>
      <c r="M254">
        <v>50000</v>
      </c>
      <c r="N254">
        <v>10</v>
      </c>
      <c r="O254">
        <v>0</v>
      </c>
      <c r="P254">
        <v>0</v>
      </c>
      <c r="Q254">
        <v>0</v>
      </c>
      <c r="R254">
        <v>11497.57</v>
      </c>
      <c r="S254">
        <v>2017</v>
      </c>
      <c r="T254" t="e">
        <f>VLOOKUP(J254,[1]Revedit!$A$816:$C$1019,3,FALSE)</f>
        <v>#N/A</v>
      </c>
      <c r="U254" t="str">
        <f>VLOOKUP(LEFT(I254,2)*100,[1]Revedit!$A$1:$C$397,3)</f>
        <v>1100-REGULAR INSTRUCTION</v>
      </c>
      <c r="V254" t="str">
        <f>VLOOKUP(K254,[1]Revedit!$A$513:$C$814,3,FALSE)</f>
        <v>521-NEW TEXTBOOKS</v>
      </c>
    </row>
    <row r="255" spans="1:22" hidden="1" x14ac:dyDescent="0.25">
      <c r="A255" s="1">
        <v>42620</v>
      </c>
      <c r="B255">
        <v>103897</v>
      </c>
      <c r="D255">
        <v>1655550</v>
      </c>
      <c r="E255">
        <v>7210</v>
      </c>
      <c r="F255" t="s">
        <v>35</v>
      </c>
      <c r="G255" t="e">
        <f>-ELA MS</f>
        <v>#NAME?</v>
      </c>
      <c r="H255">
        <v>3</v>
      </c>
      <c r="I255">
        <v>1120</v>
      </c>
      <c r="K255">
        <v>521</v>
      </c>
      <c r="L255">
        <v>9900</v>
      </c>
      <c r="M255">
        <v>50000</v>
      </c>
      <c r="N255">
        <v>11</v>
      </c>
      <c r="O255">
        <v>0</v>
      </c>
      <c r="P255">
        <v>0</v>
      </c>
      <c r="Q255">
        <v>0</v>
      </c>
      <c r="R255">
        <v>6300</v>
      </c>
      <c r="S255">
        <v>2017</v>
      </c>
      <c r="T255" t="e">
        <f>VLOOKUP(J255,[1]Revedit!$A$816:$C$1019,3,FALSE)</f>
        <v>#N/A</v>
      </c>
      <c r="U255" t="str">
        <f>VLOOKUP(LEFT(I255,2)*100,[1]Revedit!$A$1:$C$397,3)</f>
        <v>1100-REGULAR INSTRUCTION</v>
      </c>
      <c r="V255" t="str">
        <f>VLOOKUP(K255,[1]Revedit!$A$513:$C$814,3,FALSE)</f>
        <v>521-NEW TEXTBOOKS</v>
      </c>
    </row>
    <row r="256" spans="1:22" hidden="1" x14ac:dyDescent="0.25">
      <c r="A256" s="1">
        <v>42620</v>
      </c>
      <c r="B256">
        <v>103897</v>
      </c>
      <c r="D256">
        <v>1655550</v>
      </c>
      <c r="E256">
        <v>7210</v>
      </c>
      <c r="F256" t="s">
        <v>35</v>
      </c>
      <c r="G256" t="e">
        <f>-ELA MS</f>
        <v>#NAME?</v>
      </c>
      <c r="H256">
        <v>3</v>
      </c>
      <c r="I256">
        <v>1120</v>
      </c>
      <c r="K256">
        <v>521</v>
      </c>
      <c r="L256">
        <v>9900</v>
      </c>
      <c r="M256">
        <v>50000</v>
      </c>
      <c r="N256">
        <v>11</v>
      </c>
      <c r="O256">
        <v>0</v>
      </c>
      <c r="P256">
        <v>0</v>
      </c>
      <c r="Q256">
        <v>0</v>
      </c>
      <c r="R256">
        <v>678.08</v>
      </c>
      <c r="S256">
        <v>2017</v>
      </c>
      <c r="T256" t="e">
        <f>VLOOKUP(J256,[1]Revedit!$A$816:$C$1019,3,FALSE)</f>
        <v>#N/A</v>
      </c>
      <c r="U256" t="str">
        <f>VLOOKUP(LEFT(I256,2)*100,[1]Revedit!$A$1:$C$397,3)</f>
        <v>1100-REGULAR INSTRUCTION</v>
      </c>
      <c r="V256" t="str">
        <f>VLOOKUP(K256,[1]Revedit!$A$513:$C$814,3,FALSE)</f>
        <v>521-NEW TEXTBOOKS</v>
      </c>
    </row>
    <row r="257" spans="1:22" hidden="1" x14ac:dyDescent="0.25">
      <c r="A257" s="1">
        <v>42622</v>
      </c>
      <c r="C257">
        <v>78129</v>
      </c>
      <c r="G257" t="s">
        <v>93</v>
      </c>
      <c r="H257">
        <v>3</v>
      </c>
      <c r="J257">
        <v>3131</v>
      </c>
      <c r="L257">
        <v>9900</v>
      </c>
      <c r="M257">
        <v>0</v>
      </c>
      <c r="N257">
        <v>0</v>
      </c>
      <c r="Q257">
        <v>243.14</v>
      </c>
      <c r="R257">
        <v>0</v>
      </c>
      <c r="S257">
        <v>2017</v>
      </c>
      <c r="T257" t="str">
        <f>VLOOKUP(J257,[1]Revedit!$A$816:$C$1019,3,FALSE)</f>
        <v>3131-10% AND 2.5% ROLLBACK</v>
      </c>
      <c r="U257" t="e">
        <f>VLOOKUP(LEFT(I257,2)*100,[1]Revedit!$A$1:$C$397,3)</f>
        <v>#VALUE!</v>
      </c>
      <c r="V257" t="e">
        <f>VLOOKUP(K257,[1]Revedit!$A$513:$C$814,3,FALSE)</f>
        <v>#N/A</v>
      </c>
    </row>
    <row r="258" spans="1:22" hidden="1" x14ac:dyDescent="0.25">
      <c r="A258" s="1">
        <v>42622</v>
      </c>
      <c r="C258">
        <v>78129</v>
      </c>
      <c r="G258" t="s">
        <v>94</v>
      </c>
      <c r="H258">
        <v>3</v>
      </c>
      <c r="J258">
        <v>3132</v>
      </c>
      <c r="L258">
        <v>9900</v>
      </c>
      <c r="M258">
        <v>0</v>
      </c>
      <c r="N258">
        <v>0</v>
      </c>
      <c r="Q258">
        <v>65.97</v>
      </c>
      <c r="R258">
        <v>0</v>
      </c>
      <c r="S258">
        <v>2017</v>
      </c>
      <c r="T258" t="str">
        <f>VLOOKUP(J258,[1]Revedit!$A$816:$C$1019,3,FALSE)</f>
        <v>3132-HOMESTEAD EXEMPTION</v>
      </c>
      <c r="U258" t="e">
        <f>VLOOKUP(LEFT(I258,2)*100,[1]Revedit!$A$1:$C$397,3)</f>
        <v>#VALUE!</v>
      </c>
      <c r="V258" t="e">
        <f>VLOOKUP(K258,[1]Revedit!$A$513:$C$814,3,FALSE)</f>
        <v>#N/A</v>
      </c>
    </row>
    <row r="259" spans="1:22" hidden="1" x14ac:dyDescent="0.25">
      <c r="A259" s="1">
        <v>42627</v>
      </c>
      <c r="B259">
        <v>103972</v>
      </c>
      <c r="D259">
        <v>1755284</v>
      </c>
      <c r="E259">
        <v>5157</v>
      </c>
      <c r="F259" t="s">
        <v>46</v>
      </c>
      <c r="G259" t="s">
        <v>209</v>
      </c>
      <c r="H259">
        <v>3</v>
      </c>
      <c r="I259">
        <v>1110</v>
      </c>
      <c r="K259">
        <v>640</v>
      </c>
      <c r="L259">
        <v>9900</v>
      </c>
      <c r="M259">
        <v>0</v>
      </c>
      <c r="N259">
        <v>4</v>
      </c>
      <c r="O259">
        <v>0</v>
      </c>
      <c r="P259">
        <v>0</v>
      </c>
      <c r="Q259">
        <v>0</v>
      </c>
      <c r="R259">
        <v>23462.720000000001</v>
      </c>
      <c r="S259">
        <v>2017</v>
      </c>
      <c r="T259" t="e">
        <f>VLOOKUP(J259,[1]Revedit!$A$816:$C$1019,3,FALSE)</f>
        <v>#N/A</v>
      </c>
      <c r="U259" t="str">
        <f>VLOOKUP(LEFT(I259,2)*100,[1]Revedit!$A$1:$C$397,3)</f>
        <v>1100-REGULAR INSTRUCTION</v>
      </c>
      <c r="V259" t="str">
        <f>VLOOKUP(K259,[1]Revedit!$A$513:$C$814,3,FALSE)</f>
        <v>640-EQUIPMENT</v>
      </c>
    </row>
    <row r="260" spans="1:22" hidden="1" x14ac:dyDescent="0.25">
      <c r="A260" s="1">
        <v>42627</v>
      </c>
      <c r="B260">
        <v>103972</v>
      </c>
      <c r="D260">
        <v>1755284</v>
      </c>
      <c r="E260">
        <v>5157</v>
      </c>
      <c r="F260" t="s">
        <v>46</v>
      </c>
      <c r="G260" t="s">
        <v>209</v>
      </c>
      <c r="H260">
        <v>3</v>
      </c>
      <c r="I260">
        <v>1120</v>
      </c>
      <c r="K260">
        <v>640</v>
      </c>
      <c r="L260">
        <v>9900</v>
      </c>
      <c r="M260">
        <v>0</v>
      </c>
      <c r="N260">
        <v>11</v>
      </c>
      <c r="O260">
        <v>0</v>
      </c>
      <c r="P260">
        <v>0</v>
      </c>
      <c r="Q260">
        <v>0</v>
      </c>
      <c r="R260">
        <v>23462.73</v>
      </c>
      <c r="S260">
        <v>2017</v>
      </c>
      <c r="T260" t="e">
        <f>VLOOKUP(J260,[1]Revedit!$A$816:$C$1019,3,FALSE)</f>
        <v>#N/A</v>
      </c>
      <c r="U260" t="str">
        <f>VLOOKUP(LEFT(I260,2)*100,[1]Revedit!$A$1:$C$397,3)</f>
        <v>1100-REGULAR INSTRUCTION</v>
      </c>
      <c r="V260" t="str">
        <f>VLOOKUP(K260,[1]Revedit!$A$513:$C$814,3,FALSE)</f>
        <v>640-EQUIPMENT</v>
      </c>
    </row>
    <row r="261" spans="1:22" hidden="1" x14ac:dyDescent="0.25">
      <c r="A261" s="1">
        <v>42633</v>
      </c>
      <c r="C261">
        <v>78192</v>
      </c>
      <c r="G261" t="s">
        <v>53</v>
      </c>
      <c r="H261">
        <v>3</v>
      </c>
      <c r="J261">
        <v>3131</v>
      </c>
      <c r="L261">
        <v>9900</v>
      </c>
      <c r="M261">
        <v>0</v>
      </c>
      <c r="N261">
        <v>0</v>
      </c>
      <c r="Q261">
        <v>95.39</v>
      </c>
      <c r="R261">
        <v>0</v>
      </c>
      <c r="S261">
        <v>2017</v>
      </c>
      <c r="T261" t="str">
        <f>VLOOKUP(J261,[1]Revedit!$A$816:$C$1019,3,FALSE)</f>
        <v>3131-10% AND 2.5% ROLLBACK</v>
      </c>
      <c r="U261" t="e">
        <f>VLOOKUP(LEFT(I261,2)*100,[1]Revedit!$A$1:$C$397,3)</f>
        <v>#VALUE!</v>
      </c>
      <c r="V261" t="e">
        <f>VLOOKUP(K261,[1]Revedit!$A$513:$C$814,3,FALSE)</f>
        <v>#N/A</v>
      </c>
    </row>
    <row r="262" spans="1:22" hidden="1" x14ac:dyDescent="0.25">
      <c r="A262" s="1">
        <v>42636</v>
      </c>
      <c r="B262">
        <v>104027</v>
      </c>
      <c r="D262">
        <v>170191</v>
      </c>
      <c r="E262">
        <v>24120</v>
      </c>
      <c r="F262" t="s">
        <v>45</v>
      </c>
      <c r="G262" t="s">
        <v>235</v>
      </c>
      <c r="H262">
        <v>3</v>
      </c>
      <c r="I262">
        <v>4134</v>
      </c>
      <c r="K262">
        <v>640</v>
      </c>
      <c r="L262">
        <v>9900</v>
      </c>
      <c r="M262">
        <v>0</v>
      </c>
      <c r="N262">
        <v>2</v>
      </c>
      <c r="O262">
        <v>0</v>
      </c>
      <c r="P262">
        <v>0</v>
      </c>
      <c r="Q262">
        <v>0</v>
      </c>
      <c r="R262">
        <v>575</v>
      </c>
      <c r="S262">
        <v>2017</v>
      </c>
      <c r="T262" t="e">
        <f>VLOOKUP(J262,[1]Revedit!$A$816:$C$1019,3,FALSE)</f>
        <v>#N/A</v>
      </c>
      <c r="U262" t="str">
        <f>VLOOKUP(LEFT(I262,2)*100,[1]Revedit!$A$1:$C$397,3)</f>
        <v>4100-ACADEMIC &amp; SUBJECT ORIE</v>
      </c>
      <c r="V262" t="str">
        <f>VLOOKUP(K262,[1]Revedit!$A$513:$C$814,3,FALSE)</f>
        <v>640-EQUIPMENT</v>
      </c>
    </row>
    <row r="263" spans="1:22" hidden="1" x14ac:dyDescent="0.25">
      <c r="A263" s="1">
        <v>42640</v>
      </c>
      <c r="C263">
        <v>78296</v>
      </c>
      <c r="G263" t="s">
        <v>93</v>
      </c>
      <c r="H263">
        <v>3</v>
      </c>
      <c r="J263">
        <v>3131</v>
      </c>
      <c r="L263">
        <v>9900</v>
      </c>
      <c r="M263">
        <v>0</v>
      </c>
      <c r="N263">
        <v>0</v>
      </c>
      <c r="Q263">
        <v>23031.8</v>
      </c>
      <c r="R263">
        <v>0</v>
      </c>
      <c r="S263">
        <v>2017</v>
      </c>
      <c r="T263" t="str">
        <f>VLOOKUP(J263,[1]Revedit!$A$816:$C$1019,3,FALSE)</f>
        <v>3131-10% AND 2.5% ROLLBACK</v>
      </c>
      <c r="U263" t="e">
        <f>VLOOKUP(LEFT(I263,2)*100,[1]Revedit!$A$1:$C$397,3)</f>
        <v>#VALUE!</v>
      </c>
      <c r="V263" t="e">
        <f>VLOOKUP(K263,[1]Revedit!$A$513:$C$814,3,FALSE)</f>
        <v>#N/A</v>
      </c>
    </row>
    <row r="264" spans="1:22" hidden="1" x14ac:dyDescent="0.25">
      <c r="A264" s="1">
        <v>42640</v>
      </c>
      <c r="C264">
        <v>78296</v>
      </c>
      <c r="G264" t="s">
        <v>94</v>
      </c>
      <c r="H264">
        <v>3</v>
      </c>
      <c r="J264">
        <v>3132</v>
      </c>
      <c r="L264">
        <v>9900</v>
      </c>
      <c r="M264">
        <v>0</v>
      </c>
      <c r="N264">
        <v>0</v>
      </c>
      <c r="Q264">
        <v>9985.92</v>
      </c>
      <c r="R264">
        <v>0</v>
      </c>
      <c r="S264">
        <v>2017</v>
      </c>
      <c r="T264" t="str">
        <f>VLOOKUP(J264,[1]Revedit!$A$816:$C$1019,3,FALSE)</f>
        <v>3132-HOMESTEAD EXEMPTION</v>
      </c>
      <c r="U264" t="e">
        <f>VLOOKUP(LEFT(I264,2)*100,[1]Revedit!$A$1:$C$397,3)</f>
        <v>#VALUE!</v>
      </c>
      <c r="V264" t="e">
        <f>VLOOKUP(K264,[1]Revedit!$A$513:$C$814,3,FALSE)</f>
        <v>#N/A</v>
      </c>
    </row>
    <row r="265" spans="1:22" hidden="1" x14ac:dyDescent="0.25">
      <c r="A265" s="1">
        <v>42640</v>
      </c>
      <c r="B265">
        <v>917046</v>
      </c>
      <c r="D265">
        <v>54408</v>
      </c>
      <c r="E265">
        <v>900021</v>
      </c>
      <c r="F265" t="s">
        <v>28</v>
      </c>
      <c r="G265" t="s">
        <v>50</v>
      </c>
      <c r="H265">
        <v>3</v>
      </c>
      <c r="I265">
        <v>2510</v>
      </c>
      <c r="K265">
        <v>845</v>
      </c>
      <c r="L265">
        <v>9900</v>
      </c>
      <c r="M265">
        <v>0</v>
      </c>
      <c r="N265">
        <v>55</v>
      </c>
      <c r="O265">
        <v>0</v>
      </c>
      <c r="P265">
        <v>0</v>
      </c>
      <c r="Q265">
        <v>0</v>
      </c>
      <c r="R265">
        <v>189.12</v>
      </c>
      <c r="S265">
        <v>2017</v>
      </c>
      <c r="T265" t="e">
        <f>VLOOKUP(J265,[1]Revedit!$A$816:$C$1019,3,FALSE)</f>
        <v>#N/A</v>
      </c>
      <c r="U265" t="str">
        <f>VLOOKUP(LEFT(I265,2)*100,[1]Revedit!$A$1:$C$397,3)</f>
        <v>2500-FISCAL SERVICES</v>
      </c>
      <c r="V265" t="str">
        <f>VLOOKUP(K265,[1]Revedit!$A$513:$C$814,3,FALSE)</f>
        <v>845-PROPERTY TAX COLLECTION</v>
      </c>
    </row>
    <row r="266" spans="1:22" hidden="1" x14ac:dyDescent="0.25">
      <c r="A266" s="1">
        <v>42649</v>
      </c>
      <c r="B266">
        <v>104087</v>
      </c>
      <c r="D266">
        <v>1755228</v>
      </c>
      <c r="E266">
        <v>6097</v>
      </c>
      <c r="F266" t="s">
        <v>66</v>
      </c>
      <c r="G266" t="s">
        <v>236</v>
      </c>
      <c r="H266">
        <v>3</v>
      </c>
      <c r="I266">
        <v>2720</v>
      </c>
      <c r="K266">
        <v>423</v>
      </c>
      <c r="L266">
        <v>9900</v>
      </c>
      <c r="M266">
        <v>0</v>
      </c>
      <c r="N266">
        <v>55</v>
      </c>
      <c r="O266">
        <v>0</v>
      </c>
      <c r="P266">
        <v>0</v>
      </c>
      <c r="Q266">
        <v>0</v>
      </c>
      <c r="R266">
        <v>0</v>
      </c>
      <c r="S266">
        <v>2017</v>
      </c>
      <c r="T266" t="e">
        <f>VLOOKUP(J266,[1]Revedit!$A$816:$C$1019,3,FALSE)</f>
        <v>#N/A</v>
      </c>
      <c r="U266" t="str">
        <f>VLOOKUP(LEFT(I266,2)*100,[1]Revedit!$A$1:$C$397,3)</f>
        <v>2700-OPERATION &amp; MAINT OF PL</v>
      </c>
      <c r="V266" t="str">
        <f>VLOOKUP(K266,[1]Revedit!$A$513:$C$814,3,FALSE)</f>
        <v>423-REPAIRS &amp; MAINTENANCE S</v>
      </c>
    </row>
    <row r="267" spans="1:22" hidden="1" x14ac:dyDescent="0.25">
      <c r="A267" s="1">
        <v>42649</v>
      </c>
      <c r="B267">
        <v>104087</v>
      </c>
      <c r="D267">
        <v>1755228</v>
      </c>
      <c r="E267">
        <v>6097</v>
      </c>
      <c r="F267" t="s">
        <v>66</v>
      </c>
      <c r="G267" t="s">
        <v>237</v>
      </c>
      <c r="H267">
        <v>3</v>
      </c>
      <c r="I267">
        <v>2720</v>
      </c>
      <c r="K267">
        <v>423</v>
      </c>
      <c r="L267">
        <v>9900</v>
      </c>
      <c r="M267">
        <v>0</v>
      </c>
      <c r="N267">
        <v>55</v>
      </c>
      <c r="O267">
        <v>0</v>
      </c>
      <c r="P267">
        <v>0</v>
      </c>
      <c r="Q267">
        <v>0</v>
      </c>
      <c r="R267">
        <v>7168</v>
      </c>
      <c r="S267">
        <v>2017</v>
      </c>
      <c r="T267" t="e">
        <f>VLOOKUP(J267,[1]Revedit!$A$816:$C$1019,3,FALSE)</f>
        <v>#N/A</v>
      </c>
      <c r="U267" t="str">
        <f>VLOOKUP(LEFT(I267,2)*100,[1]Revedit!$A$1:$C$397,3)</f>
        <v>2700-OPERATION &amp; MAINT OF PL</v>
      </c>
      <c r="V267" t="str">
        <f>VLOOKUP(K267,[1]Revedit!$A$513:$C$814,3,FALSE)</f>
        <v>423-REPAIRS &amp; MAINTENANCE S</v>
      </c>
    </row>
    <row r="268" spans="1:22" hidden="1" x14ac:dyDescent="0.25">
      <c r="A268" s="1">
        <v>42649</v>
      </c>
      <c r="B268">
        <v>104087</v>
      </c>
      <c r="D268">
        <v>1755228</v>
      </c>
      <c r="E268">
        <v>6097</v>
      </c>
      <c r="F268" t="s">
        <v>66</v>
      </c>
      <c r="G268" t="s">
        <v>238</v>
      </c>
      <c r="H268">
        <v>3</v>
      </c>
      <c r="I268">
        <v>2720</v>
      </c>
      <c r="K268">
        <v>423</v>
      </c>
      <c r="L268">
        <v>9900</v>
      </c>
      <c r="M268">
        <v>0</v>
      </c>
      <c r="N268">
        <v>55</v>
      </c>
      <c r="O268">
        <v>0</v>
      </c>
      <c r="P268">
        <v>0</v>
      </c>
      <c r="Q268">
        <v>0</v>
      </c>
      <c r="R268">
        <v>672</v>
      </c>
      <c r="S268">
        <v>2017</v>
      </c>
      <c r="T268" t="e">
        <f>VLOOKUP(J268,[1]Revedit!$A$816:$C$1019,3,FALSE)</f>
        <v>#N/A</v>
      </c>
      <c r="U268" t="str">
        <f>VLOOKUP(LEFT(I268,2)*100,[1]Revedit!$A$1:$C$397,3)</f>
        <v>2700-OPERATION &amp; MAINT OF PL</v>
      </c>
      <c r="V268" t="str">
        <f>VLOOKUP(K268,[1]Revedit!$A$513:$C$814,3,FALSE)</f>
        <v>423-REPAIRS &amp; MAINTENANCE S</v>
      </c>
    </row>
    <row r="269" spans="1:22" hidden="1" x14ac:dyDescent="0.25">
      <c r="A269" s="1">
        <v>42649</v>
      </c>
      <c r="B269">
        <v>104087</v>
      </c>
      <c r="D269">
        <v>1755228</v>
      </c>
      <c r="E269">
        <v>6097</v>
      </c>
      <c r="F269" t="s">
        <v>66</v>
      </c>
      <c r="G269" t="s">
        <v>239</v>
      </c>
      <c r="H269">
        <v>3</v>
      </c>
      <c r="I269">
        <v>2720</v>
      </c>
      <c r="K269">
        <v>423</v>
      </c>
      <c r="L269">
        <v>9900</v>
      </c>
      <c r="M269">
        <v>0</v>
      </c>
      <c r="N269">
        <v>55</v>
      </c>
      <c r="O269">
        <v>0</v>
      </c>
      <c r="P269">
        <v>0</v>
      </c>
      <c r="Q269">
        <v>0</v>
      </c>
      <c r="R269">
        <v>896</v>
      </c>
      <c r="S269">
        <v>2017</v>
      </c>
      <c r="T269" t="e">
        <f>VLOOKUP(J269,[1]Revedit!$A$816:$C$1019,3,FALSE)</f>
        <v>#N/A</v>
      </c>
      <c r="U269" t="str">
        <f>VLOOKUP(LEFT(I269,2)*100,[1]Revedit!$A$1:$C$397,3)</f>
        <v>2700-OPERATION &amp; MAINT OF PL</v>
      </c>
      <c r="V269" t="str">
        <f>VLOOKUP(K269,[1]Revedit!$A$513:$C$814,3,FALSE)</f>
        <v>423-REPAIRS &amp; MAINTENANCE S</v>
      </c>
    </row>
    <row r="270" spans="1:22" hidden="1" x14ac:dyDescent="0.25">
      <c r="A270" s="1">
        <v>42649</v>
      </c>
      <c r="B270">
        <v>104087</v>
      </c>
      <c r="D270">
        <v>1755228</v>
      </c>
      <c r="E270">
        <v>6097</v>
      </c>
      <c r="F270" t="s">
        <v>66</v>
      </c>
      <c r="G270" t="s">
        <v>240</v>
      </c>
      <c r="H270">
        <v>3</v>
      </c>
      <c r="I270">
        <v>2720</v>
      </c>
      <c r="K270">
        <v>423</v>
      </c>
      <c r="L270">
        <v>9900</v>
      </c>
      <c r="M270">
        <v>0</v>
      </c>
      <c r="N270">
        <v>55</v>
      </c>
      <c r="O270">
        <v>0</v>
      </c>
      <c r="P270">
        <v>0</v>
      </c>
      <c r="Q270">
        <v>0</v>
      </c>
      <c r="R270">
        <v>448</v>
      </c>
      <c r="S270">
        <v>2017</v>
      </c>
      <c r="T270" t="e">
        <f>VLOOKUP(J270,[1]Revedit!$A$816:$C$1019,3,FALSE)</f>
        <v>#N/A</v>
      </c>
      <c r="U270" t="str">
        <f>VLOOKUP(LEFT(I270,2)*100,[1]Revedit!$A$1:$C$397,3)</f>
        <v>2700-OPERATION &amp; MAINT OF PL</v>
      </c>
      <c r="V270" t="str">
        <f>VLOOKUP(K270,[1]Revedit!$A$513:$C$814,3,FALSE)</f>
        <v>423-REPAIRS &amp; MAINTENANCE S</v>
      </c>
    </row>
    <row r="271" spans="1:22" hidden="1" x14ac:dyDescent="0.25">
      <c r="A271" s="1">
        <v>42654</v>
      </c>
      <c r="B271">
        <v>104096</v>
      </c>
      <c r="D271">
        <v>1655549</v>
      </c>
      <c r="E271">
        <v>7210</v>
      </c>
      <c r="F271" t="s">
        <v>35</v>
      </c>
      <c r="G271" t="s">
        <v>97</v>
      </c>
      <c r="H271">
        <v>3</v>
      </c>
      <c r="I271">
        <v>1110</v>
      </c>
      <c r="K271">
        <v>521</v>
      </c>
      <c r="L271">
        <v>9900</v>
      </c>
      <c r="M271">
        <v>50000</v>
      </c>
      <c r="N271">
        <v>3</v>
      </c>
      <c r="O271">
        <v>0</v>
      </c>
      <c r="P271">
        <v>0</v>
      </c>
      <c r="Q271">
        <v>0</v>
      </c>
      <c r="R271">
        <v>6021.25</v>
      </c>
      <c r="S271">
        <v>2017</v>
      </c>
      <c r="T271" t="e">
        <f>VLOOKUP(J271,[1]Revedit!$A$816:$C$1019,3,FALSE)</f>
        <v>#N/A</v>
      </c>
      <c r="U271" t="str">
        <f>VLOOKUP(LEFT(I271,2)*100,[1]Revedit!$A$1:$C$397,3)</f>
        <v>1100-REGULAR INSTRUCTION</v>
      </c>
      <c r="V271" t="str">
        <f>VLOOKUP(K271,[1]Revedit!$A$513:$C$814,3,FALSE)</f>
        <v>521-NEW TEXTBOOKS</v>
      </c>
    </row>
    <row r="272" spans="1:22" hidden="1" x14ac:dyDescent="0.25">
      <c r="A272" s="1">
        <v>42654</v>
      </c>
      <c r="B272">
        <v>104096</v>
      </c>
      <c r="D272">
        <v>1655549</v>
      </c>
      <c r="E272">
        <v>7210</v>
      </c>
      <c r="F272" t="s">
        <v>35</v>
      </c>
      <c r="G272" t="s">
        <v>97</v>
      </c>
      <c r="H272">
        <v>3</v>
      </c>
      <c r="I272">
        <v>1110</v>
      </c>
      <c r="K272">
        <v>521</v>
      </c>
      <c r="L272">
        <v>9900</v>
      </c>
      <c r="M272">
        <v>50000</v>
      </c>
      <c r="N272">
        <v>4</v>
      </c>
      <c r="O272">
        <v>0</v>
      </c>
      <c r="P272">
        <v>0</v>
      </c>
      <c r="Q272">
        <v>0</v>
      </c>
      <c r="R272">
        <v>7685.16</v>
      </c>
      <c r="S272">
        <v>2017</v>
      </c>
      <c r="T272" t="e">
        <f>VLOOKUP(J272,[1]Revedit!$A$816:$C$1019,3,FALSE)</f>
        <v>#N/A</v>
      </c>
      <c r="U272" t="str">
        <f>VLOOKUP(LEFT(I272,2)*100,[1]Revedit!$A$1:$C$397,3)</f>
        <v>1100-REGULAR INSTRUCTION</v>
      </c>
      <c r="V272" t="str">
        <f>VLOOKUP(K272,[1]Revedit!$A$513:$C$814,3,FALSE)</f>
        <v>521-NEW TEXTBOOKS</v>
      </c>
    </row>
    <row r="273" spans="1:22" hidden="1" x14ac:dyDescent="0.25">
      <c r="A273" s="1">
        <v>42654</v>
      </c>
      <c r="B273">
        <v>104096</v>
      </c>
      <c r="D273">
        <v>1655549</v>
      </c>
      <c r="E273">
        <v>7210</v>
      </c>
      <c r="F273" t="s">
        <v>35</v>
      </c>
      <c r="G273" t="s">
        <v>97</v>
      </c>
      <c r="H273">
        <v>3</v>
      </c>
      <c r="I273">
        <v>1110</v>
      </c>
      <c r="K273">
        <v>521</v>
      </c>
      <c r="L273">
        <v>9900</v>
      </c>
      <c r="M273">
        <v>50000</v>
      </c>
      <c r="N273">
        <v>8</v>
      </c>
      <c r="O273">
        <v>0</v>
      </c>
      <c r="P273">
        <v>0</v>
      </c>
      <c r="Q273">
        <v>0</v>
      </c>
      <c r="R273">
        <v>6640</v>
      </c>
      <c r="S273">
        <v>2017</v>
      </c>
      <c r="T273" t="e">
        <f>VLOOKUP(J273,[1]Revedit!$A$816:$C$1019,3,FALSE)</f>
        <v>#N/A</v>
      </c>
      <c r="U273" t="str">
        <f>VLOOKUP(LEFT(I273,2)*100,[1]Revedit!$A$1:$C$397,3)</f>
        <v>1100-REGULAR INSTRUCTION</v>
      </c>
      <c r="V273" t="str">
        <f>VLOOKUP(K273,[1]Revedit!$A$513:$C$814,3,FALSE)</f>
        <v>521-NEW TEXTBOOKS</v>
      </c>
    </row>
    <row r="274" spans="1:22" hidden="1" x14ac:dyDescent="0.25">
      <c r="A274" s="1">
        <v>42654</v>
      </c>
      <c r="B274">
        <v>104096</v>
      </c>
      <c r="D274">
        <v>1655549</v>
      </c>
      <c r="E274">
        <v>7210</v>
      </c>
      <c r="F274" t="s">
        <v>35</v>
      </c>
      <c r="G274" t="s">
        <v>98</v>
      </c>
      <c r="H274">
        <v>3</v>
      </c>
      <c r="I274">
        <v>1110</v>
      </c>
      <c r="K274">
        <v>521</v>
      </c>
      <c r="L274">
        <v>9900</v>
      </c>
      <c r="M274">
        <v>50000</v>
      </c>
      <c r="N274">
        <v>3</v>
      </c>
      <c r="O274">
        <v>0</v>
      </c>
      <c r="P274">
        <v>0</v>
      </c>
      <c r="Q274">
        <v>0</v>
      </c>
      <c r="R274">
        <v>6021.25</v>
      </c>
      <c r="S274">
        <v>2017</v>
      </c>
      <c r="T274" t="e">
        <f>VLOOKUP(J274,[1]Revedit!$A$816:$C$1019,3,FALSE)</f>
        <v>#N/A</v>
      </c>
      <c r="U274" t="str">
        <f>VLOOKUP(LEFT(I274,2)*100,[1]Revedit!$A$1:$C$397,3)</f>
        <v>1100-REGULAR INSTRUCTION</v>
      </c>
      <c r="V274" t="str">
        <f>VLOOKUP(K274,[1]Revedit!$A$513:$C$814,3,FALSE)</f>
        <v>521-NEW TEXTBOOKS</v>
      </c>
    </row>
    <row r="275" spans="1:22" hidden="1" x14ac:dyDescent="0.25">
      <c r="A275" s="1">
        <v>42654</v>
      </c>
      <c r="B275">
        <v>104096</v>
      </c>
      <c r="D275">
        <v>1655549</v>
      </c>
      <c r="E275">
        <v>7210</v>
      </c>
      <c r="F275" t="s">
        <v>35</v>
      </c>
      <c r="G275" t="s">
        <v>98</v>
      </c>
      <c r="H275">
        <v>3</v>
      </c>
      <c r="I275">
        <v>1110</v>
      </c>
      <c r="K275">
        <v>521</v>
      </c>
      <c r="L275">
        <v>9900</v>
      </c>
      <c r="M275">
        <v>50000</v>
      </c>
      <c r="N275">
        <v>4</v>
      </c>
      <c r="O275">
        <v>0</v>
      </c>
      <c r="P275">
        <v>0</v>
      </c>
      <c r="Q275">
        <v>0</v>
      </c>
      <c r="R275">
        <v>7685.16</v>
      </c>
      <c r="S275">
        <v>2017</v>
      </c>
      <c r="T275" t="e">
        <f>VLOOKUP(J275,[1]Revedit!$A$816:$C$1019,3,FALSE)</f>
        <v>#N/A</v>
      </c>
      <c r="U275" t="str">
        <f>VLOOKUP(LEFT(I275,2)*100,[1]Revedit!$A$1:$C$397,3)</f>
        <v>1100-REGULAR INSTRUCTION</v>
      </c>
      <c r="V275" t="str">
        <f>VLOOKUP(K275,[1]Revedit!$A$513:$C$814,3,FALSE)</f>
        <v>521-NEW TEXTBOOKS</v>
      </c>
    </row>
    <row r="276" spans="1:22" hidden="1" x14ac:dyDescent="0.25">
      <c r="A276" s="1">
        <v>42654</v>
      </c>
      <c r="B276">
        <v>104096</v>
      </c>
      <c r="D276">
        <v>1655549</v>
      </c>
      <c r="E276">
        <v>7210</v>
      </c>
      <c r="F276" t="s">
        <v>35</v>
      </c>
      <c r="G276" t="s">
        <v>98</v>
      </c>
      <c r="H276">
        <v>3</v>
      </c>
      <c r="I276">
        <v>1110</v>
      </c>
      <c r="K276">
        <v>521</v>
      </c>
      <c r="L276">
        <v>9900</v>
      </c>
      <c r="M276">
        <v>50000</v>
      </c>
      <c r="N276">
        <v>8</v>
      </c>
      <c r="O276">
        <v>0</v>
      </c>
      <c r="P276">
        <v>0</v>
      </c>
      <c r="Q276">
        <v>0</v>
      </c>
      <c r="R276">
        <v>6640</v>
      </c>
      <c r="S276">
        <v>2017</v>
      </c>
      <c r="T276" t="e">
        <f>VLOOKUP(J276,[1]Revedit!$A$816:$C$1019,3,FALSE)</f>
        <v>#N/A</v>
      </c>
      <c r="U276" t="str">
        <f>VLOOKUP(LEFT(I276,2)*100,[1]Revedit!$A$1:$C$397,3)</f>
        <v>1100-REGULAR INSTRUCTION</v>
      </c>
      <c r="V276" t="str">
        <f>VLOOKUP(K276,[1]Revedit!$A$513:$C$814,3,FALSE)</f>
        <v>521-NEW TEXTBOOKS</v>
      </c>
    </row>
    <row r="277" spans="1:22" hidden="1" x14ac:dyDescent="0.25">
      <c r="A277" s="1">
        <v>42654</v>
      </c>
      <c r="B277">
        <v>104096</v>
      </c>
      <c r="D277">
        <v>1655549</v>
      </c>
      <c r="E277">
        <v>7210</v>
      </c>
      <c r="F277" t="s">
        <v>35</v>
      </c>
      <c r="G277" t="s">
        <v>99</v>
      </c>
      <c r="H277">
        <v>3</v>
      </c>
      <c r="I277">
        <v>1110</v>
      </c>
      <c r="K277">
        <v>521</v>
      </c>
      <c r="L277">
        <v>9900</v>
      </c>
      <c r="M277">
        <v>50000</v>
      </c>
      <c r="N277">
        <v>3</v>
      </c>
      <c r="O277">
        <v>0</v>
      </c>
      <c r="P277">
        <v>0</v>
      </c>
      <c r="Q277">
        <v>0</v>
      </c>
      <c r="R277">
        <v>6021.25</v>
      </c>
      <c r="S277">
        <v>2017</v>
      </c>
      <c r="T277" t="e">
        <f>VLOOKUP(J277,[1]Revedit!$A$816:$C$1019,3,FALSE)</f>
        <v>#N/A</v>
      </c>
      <c r="U277" t="str">
        <f>VLOOKUP(LEFT(I277,2)*100,[1]Revedit!$A$1:$C$397,3)</f>
        <v>1100-REGULAR INSTRUCTION</v>
      </c>
      <c r="V277" t="str">
        <f>VLOOKUP(K277,[1]Revedit!$A$513:$C$814,3,FALSE)</f>
        <v>521-NEW TEXTBOOKS</v>
      </c>
    </row>
    <row r="278" spans="1:22" hidden="1" x14ac:dyDescent="0.25">
      <c r="A278" s="1">
        <v>42654</v>
      </c>
      <c r="B278">
        <v>104096</v>
      </c>
      <c r="D278">
        <v>1655549</v>
      </c>
      <c r="E278">
        <v>7210</v>
      </c>
      <c r="F278" t="s">
        <v>35</v>
      </c>
      <c r="G278" t="s">
        <v>99</v>
      </c>
      <c r="H278">
        <v>3</v>
      </c>
      <c r="I278">
        <v>1110</v>
      </c>
      <c r="K278">
        <v>521</v>
      </c>
      <c r="L278">
        <v>9900</v>
      </c>
      <c r="M278">
        <v>50000</v>
      </c>
      <c r="N278">
        <v>4</v>
      </c>
      <c r="O278">
        <v>0</v>
      </c>
      <c r="P278">
        <v>0</v>
      </c>
      <c r="Q278">
        <v>0</v>
      </c>
      <c r="R278">
        <v>7685.16</v>
      </c>
      <c r="S278">
        <v>2017</v>
      </c>
      <c r="T278" t="e">
        <f>VLOOKUP(J278,[1]Revedit!$A$816:$C$1019,3,FALSE)</f>
        <v>#N/A</v>
      </c>
      <c r="U278" t="str">
        <f>VLOOKUP(LEFT(I278,2)*100,[1]Revedit!$A$1:$C$397,3)</f>
        <v>1100-REGULAR INSTRUCTION</v>
      </c>
      <c r="V278" t="str">
        <f>VLOOKUP(K278,[1]Revedit!$A$513:$C$814,3,FALSE)</f>
        <v>521-NEW TEXTBOOKS</v>
      </c>
    </row>
    <row r="279" spans="1:22" hidden="1" x14ac:dyDescent="0.25">
      <c r="A279" s="1">
        <v>42654</v>
      </c>
      <c r="B279">
        <v>104096</v>
      </c>
      <c r="D279">
        <v>1655549</v>
      </c>
      <c r="E279">
        <v>7210</v>
      </c>
      <c r="F279" t="s">
        <v>35</v>
      </c>
      <c r="G279" t="s">
        <v>99</v>
      </c>
      <c r="H279">
        <v>3</v>
      </c>
      <c r="I279">
        <v>1110</v>
      </c>
      <c r="K279">
        <v>521</v>
      </c>
      <c r="L279">
        <v>9900</v>
      </c>
      <c r="M279">
        <v>50000</v>
      </c>
      <c r="N279">
        <v>8</v>
      </c>
      <c r="O279">
        <v>0</v>
      </c>
      <c r="P279">
        <v>0</v>
      </c>
      <c r="Q279">
        <v>0</v>
      </c>
      <c r="R279">
        <v>6640</v>
      </c>
      <c r="S279">
        <v>2017</v>
      </c>
      <c r="T279" t="e">
        <f>VLOOKUP(J279,[1]Revedit!$A$816:$C$1019,3,FALSE)</f>
        <v>#N/A</v>
      </c>
      <c r="U279" t="str">
        <f>VLOOKUP(LEFT(I279,2)*100,[1]Revedit!$A$1:$C$397,3)</f>
        <v>1100-REGULAR INSTRUCTION</v>
      </c>
      <c r="V279" t="str">
        <f>VLOOKUP(K279,[1]Revedit!$A$513:$C$814,3,FALSE)</f>
        <v>521-NEW TEXTBOOKS</v>
      </c>
    </row>
    <row r="280" spans="1:22" hidden="1" x14ac:dyDescent="0.25">
      <c r="A280" s="1">
        <v>42654</v>
      </c>
      <c r="B280">
        <v>104096</v>
      </c>
      <c r="D280">
        <v>1655549</v>
      </c>
      <c r="E280">
        <v>7210</v>
      </c>
      <c r="F280" t="s">
        <v>35</v>
      </c>
      <c r="G280" t="s">
        <v>100</v>
      </c>
      <c r="H280">
        <v>3</v>
      </c>
      <c r="I280">
        <v>1110</v>
      </c>
      <c r="K280">
        <v>521</v>
      </c>
      <c r="L280">
        <v>9900</v>
      </c>
      <c r="M280">
        <v>50000</v>
      </c>
      <c r="N280">
        <v>8</v>
      </c>
      <c r="O280">
        <v>0</v>
      </c>
      <c r="P280">
        <v>0</v>
      </c>
      <c r="Q280">
        <v>0</v>
      </c>
      <c r="R280">
        <v>6640</v>
      </c>
      <c r="S280">
        <v>2017</v>
      </c>
      <c r="T280" t="e">
        <f>VLOOKUP(J280,[1]Revedit!$A$816:$C$1019,3,FALSE)</f>
        <v>#N/A</v>
      </c>
      <c r="U280" t="str">
        <f>VLOOKUP(LEFT(I280,2)*100,[1]Revedit!$A$1:$C$397,3)</f>
        <v>1100-REGULAR INSTRUCTION</v>
      </c>
      <c r="V280" t="str">
        <f>VLOOKUP(K280,[1]Revedit!$A$513:$C$814,3,FALSE)</f>
        <v>521-NEW TEXTBOOKS</v>
      </c>
    </row>
    <row r="281" spans="1:22" hidden="1" x14ac:dyDescent="0.25">
      <c r="A281" s="1">
        <v>42654</v>
      </c>
      <c r="B281">
        <v>104096</v>
      </c>
      <c r="D281">
        <v>1655549</v>
      </c>
      <c r="E281">
        <v>7210</v>
      </c>
      <c r="F281" t="s">
        <v>35</v>
      </c>
      <c r="G281" t="s">
        <v>100</v>
      </c>
      <c r="H281">
        <v>3</v>
      </c>
      <c r="I281">
        <v>1110</v>
      </c>
      <c r="K281">
        <v>521</v>
      </c>
      <c r="L281">
        <v>9900</v>
      </c>
      <c r="M281">
        <v>50000</v>
      </c>
      <c r="N281">
        <v>3</v>
      </c>
      <c r="O281">
        <v>0</v>
      </c>
      <c r="P281">
        <v>0</v>
      </c>
      <c r="Q281">
        <v>0</v>
      </c>
      <c r="R281">
        <v>6021.25</v>
      </c>
      <c r="S281">
        <v>2017</v>
      </c>
      <c r="T281" t="e">
        <f>VLOOKUP(J281,[1]Revedit!$A$816:$C$1019,3,FALSE)</f>
        <v>#N/A</v>
      </c>
      <c r="U281" t="str">
        <f>VLOOKUP(LEFT(I281,2)*100,[1]Revedit!$A$1:$C$397,3)</f>
        <v>1100-REGULAR INSTRUCTION</v>
      </c>
      <c r="V281" t="str">
        <f>VLOOKUP(K281,[1]Revedit!$A$513:$C$814,3,FALSE)</f>
        <v>521-NEW TEXTBOOKS</v>
      </c>
    </row>
    <row r="282" spans="1:22" hidden="1" x14ac:dyDescent="0.25">
      <c r="A282" s="1">
        <v>42654</v>
      </c>
      <c r="B282">
        <v>104096</v>
      </c>
      <c r="D282">
        <v>1655549</v>
      </c>
      <c r="E282">
        <v>7210</v>
      </c>
      <c r="F282" t="s">
        <v>35</v>
      </c>
      <c r="G282" t="s">
        <v>100</v>
      </c>
      <c r="H282">
        <v>3</v>
      </c>
      <c r="I282">
        <v>1110</v>
      </c>
      <c r="K282">
        <v>521</v>
      </c>
      <c r="L282">
        <v>9900</v>
      </c>
      <c r="M282">
        <v>50000</v>
      </c>
      <c r="N282">
        <v>4</v>
      </c>
      <c r="O282">
        <v>0</v>
      </c>
      <c r="P282">
        <v>0</v>
      </c>
      <c r="Q282">
        <v>0</v>
      </c>
      <c r="R282">
        <v>7685.16</v>
      </c>
      <c r="S282">
        <v>2017</v>
      </c>
      <c r="T282" t="e">
        <f>VLOOKUP(J282,[1]Revedit!$A$816:$C$1019,3,FALSE)</f>
        <v>#N/A</v>
      </c>
      <c r="U282" t="str">
        <f>VLOOKUP(LEFT(I282,2)*100,[1]Revedit!$A$1:$C$397,3)</f>
        <v>1100-REGULAR INSTRUCTION</v>
      </c>
      <c r="V282" t="str">
        <f>VLOOKUP(K282,[1]Revedit!$A$513:$C$814,3,FALSE)</f>
        <v>521-NEW TEXTBOOKS</v>
      </c>
    </row>
    <row r="283" spans="1:22" hidden="1" x14ac:dyDescent="0.25">
      <c r="A283" s="1">
        <v>42654</v>
      </c>
      <c r="B283">
        <v>104096</v>
      </c>
      <c r="D283">
        <v>1655549</v>
      </c>
      <c r="E283">
        <v>7210</v>
      </c>
      <c r="F283" t="s">
        <v>35</v>
      </c>
      <c r="G283" t="s">
        <v>101</v>
      </c>
      <c r="H283">
        <v>3</v>
      </c>
      <c r="I283">
        <v>1110</v>
      </c>
      <c r="K283">
        <v>521</v>
      </c>
      <c r="L283">
        <v>9900</v>
      </c>
      <c r="M283">
        <v>50000</v>
      </c>
      <c r="N283">
        <v>3</v>
      </c>
      <c r="O283">
        <v>0</v>
      </c>
      <c r="P283">
        <v>0</v>
      </c>
      <c r="Q283">
        <v>0</v>
      </c>
      <c r="R283">
        <v>6021.25</v>
      </c>
      <c r="S283">
        <v>2017</v>
      </c>
      <c r="T283" t="e">
        <f>VLOOKUP(J283,[1]Revedit!$A$816:$C$1019,3,FALSE)</f>
        <v>#N/A</v>
      </c>
      <c r="U283" t="str">
        <f>VLOOKUP(LEFT(I283,2)*100,[1]Revedit!$A$1:$C$397,3)</f>
        <v>1100-REGULAR INSTRUCTION</v>
      </c>
      <c r="V283" t="str">
        <f>VLOOKUP(K283,[1]Revedit!$A$513:$C$814,3,FALSE)</f>
        <v>521-NEW TEXTBOOKS</v>
      </c>
    </row>
    <row r="284" spans="1:22" hidden="1" x14ac:dyDescent="0.25">
      <c r="A284" s="1">
        <v>42654</v>
      </c>
      <c r="B284">
        <v>104096</v>
      </c>
      <c r="D284">
        <v>1655549</v>
      </c>
      <c r="E284">
        <v>7210</v>
      </c>
      <c r="F284" t="s">
        <v>35</v>
      </c>
      <c r="G284" t="s">
        <v>101</v>
      </c>
      <c r="H284">
        <v>3</v>
      </c>
      <c r="I284">
        <v>1110</v>
      </c>
      <c r="K284">
        <v>521</v>
      </c>
      <c r="L284">
        <v>9900</v>
      </c>
      <c r="M284">
        <v>50000</v>
      </c>
      <c r="N284">
        <v>4</v>
      </c>
      <c r="O284">
        <v>0</v>
      </c>
      <c r="P284">
        <v>0</v>
      </c>
      <c r="Q284">
        <v>0</v>
      </c>
      <c r="R284">
        <v>7685.16</v>
      </c>
      <c r="S284">
        <v>2017</v>
      </c>
      <c r="T284" t="e">
        <f>VLOOKUP(J284,[1]Revedit!$A$816:$C$1019,3,FALSE)</f>
        <v>#N/A</v>
      </c>
      <c r="U284" t="str">
        <f>VLOOKUP(LEFT(I284,2)*100,[1]Revedit!$A$1:$C$397,3)</f>
        <v>1100-REGULAR INSTRUCTION</v>
      </c>
      <c r="V284" t="str">
        <f>VLOOKUP(K284,[1]Revedit!$A$513:$C$814,3,FALSE)</f>
        <v>521-NEW TEXTBOOKS</v>
      </c>
    </row>
    <row r="285" spans="1:22" hidden="1" x14ac:dyDescent="0.25">
      <c r="A285" s="1">
        <v>42654</v>
      </c>
      <c r="B285">
        <v>104096</v>
      </c>
      <c r="D285">
        <v>1655549</v>
      </c>
      <c r="E285">
        <v>7210</v>
      </c>
      <c r="F285" t="s">
        <v>35</v>
      </c>
      <c r="G285" t="s">
        <v>101</v>
      </c>
      <c r="H285">
        <v>3</v>
      </c>
      <c r="I285">
        <v>1110</v>
      </c>
      <c r="K285">
        <v>521</v>
      </c>
      <c r="L285">
        <v>9900</v>
      </c>
      <c r="M285">
        <v>50000</v>
      </c>
      <c r="N285">
        <v>8</v>
      </c>
      <c r="O285">
        <v>0</v>
      </c>
      <c r="P285">
        <v>0</v>
      </c>
      <c r="Q285">
        <v>0</v>
      </c>
      <c r="R285">
        <v>6639.99</v>
      </c>
      <c r="S285">
        <v>2017</v>
      </c>
      <c r="T285" t="e">
        <f>VLOOKUP(J285,[1]Revedit!$A$816:$C$1019,3,FALSE)</f>
        <v>#N/A</v>
      </c>
      <c r="U285" t="str">
        <f>VLOOKUP(LEFT(I285,2)*100,[1]Revedit!$A$1:$C$397,3)</f>
        <v>1100-REGULAR INSTRUCTION</v>
      </c>
      <c r="V285" t="str">
        <f>VLOOKUP(K285,[1]Revedit!$A$513:$C$814,3,FALSE)</f>
        <v>521-NEW TEXTBOOKS</v>
      </c>
    </row>
    <row r="286" spans="1:22" hidden="1" x14ac:dyDescent="0.25">
      <c r="A286" s="1">
        <v>42654</v>
      </c>
      <c r="B286">
        <v>104096</v>
      </c>
      <c r="D286">
        <v>1655549</v>
      </c>
      <c r="E286">
        <v>7210</v>
      </c>
      <c r="F286" t="s">
        <v>35</v>
      </c>
      <c r="G286" t="e">
        <f>-ELA CURRICULUM KINDERGARTEN</f>
        <v>#NAME?</v>
      </c>
      <c r="H286">
        <v>3</v>
      </c>
      <c r="I286">
        <v>1110</v>
      </c>
      <c r="K286">
        <v>521</v>
      </c>
      <c r="L286">
        <v>9900</v>
      </c>
      <c r="M286">
        <v>50000</v>
      </c>
      <c r="N286">
        <v>3</v>
      </c>
      <c r="O286">
        <v>0</v>
      </c>
      <c r="P286">
        <v>0</v>
      </c>
      <c r="Q286">
        <v>0</v>
      </c>
      <c r="R286">
        <v>6021.25</v>
      </c>
      <c r="S286">
        <v>2017</v>
      </c>
      <c r="T286" t="e">
        <f>VLOOKUP(J286,[1]Revedit!$A$816:$C$1019,3,FALSE)</f>
        <v>#N/A</v>
      </c>
      <c r="U286" t="str">
        <f>VLOOKUP(LEFT(I286,2)*100,[1]Revedit!$A$1:$C$397,3)</f>
        <v>1100-REGULAR INSTRUCTION</v>
      </c>
      <c r="V286" t="str">
        <f>VLOOKUP(K286,[1]Revedit!$A$513:$C$814,3,FALSE)</f>
        <v>521-NEW TEXTBOOKS</v>
      </c>
    </row>
    <row r="287" spans="1:22" hidden="1" x14ac:dyDescent="0.25">
      <c r="A287" s="1">
        <v>42654</v>
      </c>
      <c r="B287">
        <v>104096</v>
      </c>
      <c r="D287">
        <v>1655549</v>
      </c>
      <c r="E287">
        <v>7210</v>
      </c>
      <c r="F287" t="s">
        <v>35</v>
      </c>
      <c r="G287" t="e">
        <f>-ELA CURRICULUM KINDERGARTEN</f>
        <v>#NAME?</v>
      </c>
      <c r="H287">
        <v>3</v>
      </c>
      <c r="I287">
        <v>1110</v>
      </c>
      <c r="K287">
        <v>521</v>
      </c>
      <c r="L287">
        <v>9900</v>
      </c>
      <c r="M287">
        <v>50000</v>
      </c>
      <c r="N287">
        <v>4</v>
      </c>
      <c r="O287">
        <v>0</v>
      </c>
      <c r="P287">
        <v>0</v>
      </c>
      <c r="Q287">
        <v>0</v>
      </c>
      <c r="R287">
        <v>7685.16</v>
      </c>
      <c r="S287">
        <v>2017</v>
      </c>
      <c r="T287" t="e">
        <f>VLOOKUP(J287,[1]Revedit!$A$816:$C$1019,3,FALSE)</f>
        <v>#N/A</v>
      </c>
      <c r="U287" t="str">
        <f>VLOOKUP(LEFT(I287,2)*100,[1]Revedit!$A$1:$C$397,3)</f>
        <v>1100-REGULAR INSTRUCTION</v>
      </c>
      <c r="V287" t="str">
        <f>VLOOKUP(K287,[1]Revedit!$A$513:$C$814,3,FALSE)</f>
        <v>521-NEW TEXTBOOKS</v>
      </c>
    </row>
    <row r="288" spans="1:22" hidden="1" x14ac:dyDescent="0.25">
      <c r="A288" s="1">
        <v>42654</v>
      </c>
      <c r="B288">
        <v>104096</v>
      </c>
      <c r="D288">
        <v>1655549</v>
      </c>
      <c r="E288">
        <v>7210</v>
      </c>
      <c r="F288" t="s">
        <v>35</v>
      </c>
      <c r="G288" t="e">
        <f>-ELA CURRICULUM KINDERGARTEN</f>
        <v>#NAME?</v>
      </c>
      <c r="H288">
        <v>3</v>
      </c>
      <c r="I288">
        <v>1110</v>
      </c>
      <c r="K288">
        <v>521</v>
      </c>
      <c r="L288">
        <v>9900</v>
      </c>
      <c r="M288">
        <v>50000</v>
      </c>
      <c r="N288">
        <v>8</v>
      </c>
      <c r="O288">
        <v>0</v>
      </c>
      <c r="P288">
        <v>0</v>
      </c>
      <c r="Q288">
        <v>0</v>
      </c>
      <c r="R288">
        <v>6640</v>
      </c>
      <c r="S288">
        <v>2017</v>
      </c>
      <c r="T288" t="e">
        <f>VLOOKUP(J288,[1]Revedit!$A$816:$C$1019,3,FALSE)</f>
        <v>#N/A</v>
      </c>
      <c r="U288" t="str">
        <f>VLOOKUP(LEFT(I288,2)*100,[1]Revedit!$A$1:$C$397,3)</f>
        <v>1100-REGULAR INSTRUCTION</v>
      </c>
      <c r="V288" t="str">
        <f>VLOOKUP(K288,[1]Revedit!$A$513:$C$814,3,FALSE)</f>
        <v>521-NEW TEXTBOOKS</v>
      </c>
    </row>
    <row r="289" spans="1:22" hidden="1" x14ac:dyDescent="0.25">
      <c r="A289" s="1">
        <v>42654</v>
      </c>
      <c r="B289">
        <v>104096</v>
      </c>
      <c r="D289">
        <v>1655549</v>
      </c>
      <c r="E289">
        <v>7210</v>
      </c>
      <c r="F289" t="s">
        <v>35</v>
      </c>
      <c r="G289" t="e">
        <f>-EST. SHIPPING &amp; HANDLING</f>
        <v>#NAME?</v>
      </c>
      <c r="H289">
        <v>3</v>
      </c>
      <c r="I289">
        <v>1110</v>
      </c>
      <c r="K289">
        <v>521</v>
      </c>
      <c r="L289">
        <v>9900</v>
      </c>
      <c r="M289">
        <v>50000</v>
      </c>
      <c r="N289">
        <v>3</v>
      </c>
      <c r="O289">
        <v>0</v>
      </c>
      <c r="P289">
        <v>0</v>
      </c>
      <c r="Q289">
        <v>0</v>
      </c>
      <c r="R289">
        <v>1656.15</v>
      </c>
      <c r="S289">
        <v>2017</v>
      </c>
      <c r="T289" t="e">
        <f>VLOOKUP(J289,[1]Revedit!$A$816:$C$1019,3,FALSE)</f>
        <v>#N/A</v>
      </c>
      <c r="U289" t="str">
        <f>VLOOKUP(LEFT(I289,2)*100,[1]Revedit!$A$1:$C$397,3)</f>
        <v>1100-REGULAR INSTRUCTION</v>
      </c>
      <c r="V289" t="str">
        <f>VLOOKUP(K289,[1]Revedit!$A$513:$C$814,3,FALSE)</f>
        <v>521-NEW TEXTBOOKS</v>
      </c>
    </row>
    <row r="290" spans="1:22" hidden="1" x14ac:dyDescent="0.25">
      <c r="A290" s="1">
        <v>42654</v>
      </c>
      <c r="B290">
        <v>104096</v>
      </c>
      <c r="D290">
        <v>1655549</v>
      </c>
      <c r="E290">
        <v>7210</v>
      </c>
      <c r="F290" t="s">
        <v>35</v>
      </c>
      <c r="G290" t="e">
        <f>-EST. SHIPPING &amp; HANDLING</f>
        <v>#NAME?</v>
      </c>
      <c r="H290">
        <v>3</v>
      </c>
      <c r="I290">
        <v>1110</v>
      </c>
      <c r="K290">
        <v>521</v>
      </c>
      <c r="L290">
        <v>9900</v>
      </c>
      <c r="M290">
        <v>50000</v>
      </c>
      <c r="N290">
        <v>4</v>
      </c>
      <c r="O290">
        <v>0</v>
      </c>
      <c r="P290">
        <v>0</v>
      </c>
      <c r="Q290">
        <v>0</v>
      </c>
      <c r="R290">
        <v>1919.72</v>
      </c>
      <c r="S290">
        <v>2017</v>
      </c>
      <c r="T290" t="e">
        <f>VLOOKUP(J290,[1]Revedit!$A$816:$C$1019,3,FALSE)</f>
        <v>#N/A</v>
      </c>
      <c r="U290" t="str">
        <f>VLOOKUP(LEFT(I290,2)*100,[1]Revedit!$A$1:$C$397,3)</f>
        <v>1100-REGULAR INSTRUCTION</v>
      </c>
      <c r="V290" t="str">
        <f>VLOOKUP(K290,[1]Revedit!$A$513:$C$814,3,FALSE)</f>
        <v>521-NEW TEXTBOOKS</v>
      </c>
    </row>
    <row r="291" spans="1:22" hidden="1" x14ac:dyDescent="0.25">
      <c r="A291" s="1">
        <v>42654</v>
      </c>
      <c r="B291">
        <v>104096</v>
      </c>
      <c r="D291">
        <v>1655549</v>
      </c>
      <c r="E291">
        <v>7210</v>
      </c>
      <c r="F291" t="s">
        <v>35</v>
      </c>
      <c r="G291" t="e">
        <f>-EST. SHIPPING &amp; HANDLING</f>
        <v>#NAME?</v>
      </c>
      <c r="H291">
        <v>3</v>
      </c>
      <c r="I291">
        <v>1110</v>
      </c>
      <c r="K291">
        <v>521</v>
      </c>
      <c r="L291">
        <v>9900</v>
      </c>
      <c r="M291">
        <v>50000</v>
      </c>
      <c r="N291">
        <v>8</v>
      </c>
      <c r="O291">
        <v>0</v>
      </c>
      <c r="P291">
        <v>0</v>
      </c>
      <c r="Q291">
        <v>0</v>
      </c>
      <c r="R291">
        <v>1799.03</v>
      </c>
      <c r="S291">
        <v>2017</v>
      </c>
      <c r="T291" t="e">
        <f>VLOOKUP(J291,[1]Revedit!$A$816:$C$1019,3,FALSE)</f>
        <v>#N/A</v>
      </c>
      <c r="U291" t="str">
        <f>VLOOKUP(LEFT(I291,2)*100,[1]Revedit!$A$1:$C$397,3)</f>
        <v>1100-REGULAR INSTRUCTION</v>
      </c>
      <c r="V291" t="str">
        <f>VLOOKUP(K291,[1]Revedit!$A$513:$C$814,3,FALSE)</f>
        <v>521-NEW TEXTBOOKS</v>
      </c>
    </row>
    <row r="292" spans="1:22" hidden="1" x14ac:dyDescent="0.25">
      <c r="A292" s="1">
        <v>42695</v>
      </c>
      <c r="B292">
        <v>104604</v>
      </c>
      <c r="D292">
        <v>1655572</v>
      </c>
      <c r="E292">
        <v>4620</v>
      </c>
      <c r="F292" t="s">
        <v>106</v>
      </c>
      <c r="G292" t="s">
        <v>241</v>
      </c>
      <c r="H292">
        <v>3</v>
      </c>
      <c r="I292">
        <v>2720</v>
      </c>
      <c r="K292">
        <v>640</v>
      </c>
      <c r="L292">
        <v>9900</v>
      </c>
      <c r="M292">
        <v>0</v>
      </c>
      <c r="N292">
        <v>3</v>
      </c>
      <c r="O292">
        <v>0</v>
      </c>
      <c r="P292">
        <v>0</v>
      </c>
      <c r="Q292">
        <v>0</v>
      </c>
      <c r="R292">
        <v>89875.07</v>
      </c>
      <c r="S292">
        <v>2017</v>
      </c>
      <c r="T292" t="e">
        <f>VLOOKUP(J292,[1]Revedit!$A$816:$C$1019,3,FALSE)</f>
        <v>#N/A</v>
      </c>
      <c r="U292" t="str">
        <f>VLOOKUP(LEFT(I292,2)*100,[1]Revedit!$A$1:$C$397,3)</f>
        <v>2700-OPERATION &amp; MAINT OF PL</v>
      </c>
      <c r="V292" t="str">
        <f>VLOOKUP(K292,[1]Revedit!$A$513:$C$814,3,FALSE)</f>
        <v>640-EQUIPMENT</v>
      </c>
    </row>
    <row r="293" spans="1:22" hidden="1" x14ac:dyDescent="0.25">
      <c r="A293" s="1">
        <v>42695</v>
      </c>
      <c r="B293">
        <v>104604</v>
      </c>
      <c r="D293">
        <v>1655572</v>
      </c>
      <c r="E293">
        <v>4620</v>
      </c>
      <c r="F293" t="s">
        <v>106</v>
      </c>
      <c r="G293" t="s">
        <v>242</v>
      </c>
      <c r="H293">
        <v>3</v>
      </c>
      <c r="I293">
        <v>2720</v>
      </c>
      <c r="K293">
        <v>640</v>
      </c>
      <c r="L293">
        <v>9900</v>
      </c>
      <c r="M293">
        <v>0</v>
      </c>
      <c r="N293">
        <v>10</v>
      </c>
      <c r="O293">
        <v>0</v>
      </c>
      <c r="P293">
        <v>0</v>
      </c>
      <c r="Q293">
        <v>0</v>
      </c>
      <c r="R293">
        <v>89875.07</v>
      </c>
      <c r="S293">
        <v>2017</v>
      </c>
      <c r="T293" t="e">
        <f>VLOOKUP(J293,[1]Revedit!$A$816:$C$1019,3,FALSE)</f>
        <v>#N/A</v>
      </c>
      <c r="U293" t="str">
        <f>VLOOKUP(LEFT(I293,2)*100,[1]Revedit!$A$1:$C$397,3)</f>
        <v>2700-OPERATION &amp; MAINT OF PL</v>
      </c>
      <c r="V293" t="str">
        <f>VLOOKUP(K293,[1]Revedit!$A$513:$C$814,3,FALSE)</f>
        <v>640-EQUIPMENT</v>
      </c>
    </row>
    <row r="294" spans="1:22" hidden="1" x14ac:dyDescent="0.25">
      <c r="A294" s="1">
        <v>42703</v>
      </c>
      <c r="B294">
        <v>104652</v>
      </c>
      <c r="D294">
        <v>1755387</v>
      </c>
      <c r="E294">
        <v>4610</v>
      </c>
      <c r="F294" t="s">
        <v>104</v>
      </c>
      <c r="G294" t="s">
        <v>105</v>
      </c>
      <c r="H294">
        <v>3</v>
      </c>
      <c r="I294">
        <v>1130</v>
      </c>
      <c r="K294">
        <v>640</v>
      </c>
      <c r="L294">
        <v>9900</v>
      </c>
      <c r="M294">
        <v>0</v>
      </c>
      <c r="N294">
        <v>2</v>
      </c>
      <c r="O294">
        <v>0</v>
      </c>
      <c r="P294">
        <v>0</v>
      </c>
      <c r="Q294">
        <v>0</v>
      </c>
      <c r="R294">
        <v>2800</v>
      </c>
      <c r="S294">
        <v>2017</v>
      </c>
      <c r="T294" t="e">
        <f>VLOOKUP(J294,[1]Revedit!$A$816:$C$1019,3,FALSE)</f>
        <v>#N/A</v>
      </c>
      <c r="U294" t="str">
        <f>VLOOKUP(LEFT(I294,2)*100,[1]Revedit!$A$1:$C$397,3)</f>
        <v>1100-REGULAR INSTRUCTION</v>
      </c>
      <c r="V294" t="str">
        <f>VLOOKUP(K294,[1]Revedit!$A$513:$C$814,3,FALSE)</f>
        <v>640-EQUIPMENT</v>
      </c>
    </row>
    <row r="295" spans="1:22" hidden="1" x14ac:dyDescent="0.25">
      <c r="A295" s="1">
        <v>42719</v>
      </c>
      <c r="B295">
        <v>104817</v>
      </c>
      <c r="D295">
        <v>1702162</v>
      </c>
      <c r="E295">
        <v>1418</v>
      </c>
      <c r="F295" t="s">
        <v>243</v>
      </c>
      <c r="G295" t="s">
        <v>244</v>
      </c>
      <c r="H295">
        <v>3</v>
      </c>
      <c r="I295">
        <v>4134</v>
      </c>
      <c r="K295">
        <v>640</v>
      </c>
      <c r="L295">
        <v>9900</v>
      </c>
      <c r="M295">
        <v>0</v>
      </c>
      <c r="N295">
        <v>2</v>
      </c>
      <c r="O295">
        <v>0</v>
      </c>
      <c r="P295">
        <v>0</v>
      </c>
      <c r="Q295">
        <v>0</v>
      </c>
      <c r="R295">
        <v>768</v>
      </c>
      <c r="S295">
        <v>2017</v>
      </c>
      <c r="T295" t="e">
        <f>VLOOKUP(J295,[1]Revedit!$A$816:$C$1019,3,FALSE)</f>
        <v>#N/A</v>
      </c>
      <c r="U295" t="str">
        <f>VLOOKUP(LEFT(I295,2)*100,[1]Revedit!$A$1:$C$397,3)</f>
        <v>4100-ACADEMIC &amp; SUBJECT ORIE</v>
      </c>
      <c r="V295" t="str">
        <f>VLOOKUP(K295,[1]Revedit!$A$513:$C$814,3,FALSE)</f>
        <v>640-EQUIPMENT</v>
      </c>
    </row>
    <row r="296" spans="1:22" hidden="1" x14ac:dyDescent="0.25">
      <c r="A296" s="1">
        <v>42719</v>
      </c>
      <c r="B296">
        <v>104817</v>
      </c>
      <c r="D296">
        <v>1702162</v>
      </c>
      <c r="E296">
        <v>1418</v>
      </c>
      <c r="F296" t="s">
        <v>243</v>
      </c>
      <c r="G296" t="s">
        <v>245</v>
      </c>
      <c r="H296">
        <v>3</v>
      </c>
      <c r="I296">
        <v>4134</v>
      </c>
      <c r="K296">
        <v>640</v>
      </c>
      <c r="L296">
        <v>9900</v>
      </c>
      <c r="M296">
        <v>0</v>
      </c>
      <c r="N296">
        <v>2</v>
      </c>
      <c r="O296">
        <v>0</v>
      </c>
      <c r="P296">
        <v>0</v>
      </c>
      <c r="Q296">
        <v>0</v>
      </c>
      <c r="R296">
        <v>35</v>
      </c>
      <c r="S296">
        <v>2017</v>
      </c>
      <c r="T296" t="e">
        <f>VLOOKUP(J296,[1]Revedit!$A$816:$C$1019,3,FALSE)</f>
        <v>#N/A</v>
      </c>
      <c r="U296" t="str">
        <f>VLOOKUP(LEFT(I296,2)*100,[1]Revedit!$A$1:$C$397,3)</f>
        <v>4100-ACADEMIC &amp; SUBJECT ORIE</v>
      </c>
      <c r="V296" t="str">
        <f>VLOOKUP(K296,[1]Revedit!$A$513:$C$814,3,FALSE)</f>
        <v>640-EQUIPMENT</v>
      </c>
    </row>
    <row r="297" spans="1:22" hidden="1" x14ac:dyDescent="0.25">
      <c r="A297" s="1">
        <v>42719</v>
      </c>
      <c r="B297">
        <v>104817</v>
      </c>
      <c r="D297">
        <v>1702162</v>
      </c>
      <c r="E297">
        <v>1418</v>
      </c>
      <c r="F297" t="s">
        <v>243</v>
      </c>
      <c r="G297" t="s">
        <v>103</v>
      </c>
      <c r="H297">
        <v>3</v>
      </c>
      <c r="I297">
        <v>4134</v>
      </c>
      <c r="K297">
        <v>640</v>
      </c>
      <c r="L297">
        <v>9900</v>
      </c>
      <c r="M297">
        <v>0</v>
      </c>
      <c r="N297">
        <v>2</v>
      </c>
      <c r="O297">
        <v>0</v>
      </c>
      <c r="P297">
        <v>0</v>
      </c>
      <c r="Q297">
        <v>0</v>
      </c>
      <c r="R297">
        <v>32</v>
      </c>
      <c r="S297">
        <v>2017</v>
      </c>
      <c r="T297" t="e">
        <f>VLOOKUP(J297,[1]Revedit!$A$816:$C$1019,3,FALSE)</f>
        <v>#N/A</v>
      </c>
      <c r="U297" t="str">
        <f>VLOOKUP(LEFT(I297,2)*100,[1]Revedit!$A$1:$C$397,3)</f>
        <v>4100-ACADEMIC &amp; SUBJECT ORIE</v>
      </c>
      <c r="V297" t="str">
        <f>VLOOKUP(K297,[1]Revedit!$A$513:$C$814,3,FALSE)</f>
        <v>640-EQUIPMENT</v>
      </c>
    </row>
    <row r="298" spans="1:22" hidden="1" x14ac:dyDescent="0.25">
      <c r="A298" s="1">
        <v>42720</v>
      </c>
      <c r="C298">
        <v>79008</v>
      </c>
      <c r="G298" t="s">
        <v>75</v>
      </c>
      <c r="H298">
        <v>3</v>
      </c>
      <c r="J298">
        <v>3131</v>
      </c>
      <c r="L298">
        <v>9900</v>
      </c>
      <c r="M298">
        <v>0</v>
      </c>
      <c r="N298">
        <v>0</v>
      </c>
      <c r="Q298">
        <v>0.39</v>
      </c>
      <c r="R298">
        <v>0</v>
      </c>
      <c r="S298">
        <v>2017</v>
      </c>
      <c r="T298" t="str">
        <f>VLOOKUP(J298,[1]Revedit!$A$816:$C$1019,3,FALSE)</f>
        <v>3131-10% AND 2.5% ROLLBACK</v>
      </c>
      <c r="U298" t="e">
        <f>VLOOKUP(LEFT(I298,2)*100,[1]Revedit!$A$1:$C$397,3)</f>
        <v>#VALUE!</v>
      </c>
      <c r="V298" t="e">
        <f>VLOOKUP(K298,[1]Revedit!$A$513:$C$814,3,FALSE)</f>
        <v>#N/A</v>
      </c>
    </row>
    <row r="299" spans="1:22" hidden="1" x14ac:dyDescent="0.25">
      <c r="A299" s="1">
        <v>42724</v>
      </c>
      <c r="B299">
        <v>104850</v>
      </c>
      <c r="D299">
        <v>170613</v>
      </c>
      <c r="E299">
        <v>19355</v>
      </c>
      <c r="F299" t="s">
        <v>95</v>
      </c>
      <c r="G299" t="s">
        <v>246</v>
      </c>
      <c r="H299">
        <v>3</v>
      </c>
      <c r="I299">
        <v>2720</v>
      </c>
      <c r="K299">
        <v>640</v>
      </c>
      <c r="L299">
        <v>9900</v>
      </c>
      <c r="M299">
        <v>0</v>
      </c>
      <c r="N299">
        <v>1</v>
      </c>
      <c r="O299">
        <v>0</v>
      </c>
      <c r="P299">
        <v>0</v>
      </c>
      <c r="Q299">
        <v>0</v>
      </c>
      <c r="R299">
        <v>3865</v>
      </c>
      <c r="S299">
        <v>2017</v>
      </c>
      <c r="T299" t="e">
        <f>VLOOKUP(J299,[1]Revedit!$A$816:$C$1019,3,FALSE)</f>
        <v>#N/A</v>
      </c>
      <c r="U299" t="str">
        <f>VLOOKUP(LEFT(I299,2)*100,[1]Revedit!$A$1:$C$397,3)</f>
        <v>2700-OPERATION &amp; MAINT OF PL</v>
      </c>
      <c r="V299" t="str">
        <f>VLOOKUP(K299,[1]Revedit!$A$513:$C$814,3,FALSE)</f>
        <v>640-EQUIPMENT</v>
      </c>
    </row>
    <row r="300" spans="1:22" hidden="1" x14ac:dyDescent="0.25">
      <c r="A300" s="1">
        <v>42725</v>
      </c>
      <c r="B300">
        <v>917102</v>
      </c>
      <c r="D300">
        <v>54409</v>
      </c>
      <c r="E300">
        <v>900021</v>
      </c>
      <c r="F300" t="s">
        <v>28</v>
      </c>
      <c r="G300" t="s">
        <v>124</v>
      </c>
      <c r="H300">
        <v>3</v>
      </c>
      <c r="I300">
        <v>2510</v>
      </c>
      <c r="K300">
        <v>845</v>
      </c>
      <c r="L300">
        <v>9900</v>
      </c>
      <c r="M300">
        <v>0</v>
      </c>
      <c r="N300">
        <v>55</v>
      </c>
      <c r="O300">
        <v>0</v>
      </c>
      <c r="P300">
        <v>0</v>
      </c>
      <c r="Q300">
        <v>0</v>
      </c>
      <c r="R300">
        <v>0.05</v>
      </c>
      <c r="S300">
        <v>2017</v>
      </c>
      <c r="T300" t="e">
        <f>VLOOKUP(J300,[1]Revedit!$A$816:$C$1019,3,FALSE)</f>
        <v>#N/A</v>
      </c>
      <c r="U300" t="str">
        <f>VLOOKUP(LEFT(I300,2)*100,[1]Revedit!$A$1:$C$397,3)</f>
        <v>2500-FISCAL SERVICES</v>
      </c>
      <c r="V300" t="str">
        <f>VLOOKUP(K300,[1]Revedit!$A$513:$C$814,3,FALSE)</f>
        <v>845-PROPERTY TAX COLLECTION</v>
      </c>
    </row>
    <row r="301" spans="1:22" hidden="1" x14ac:dyDescent="0.25">
      <c r="A301" s="1">
        <v>42725</v>
      </c>
      <c r="B301">
        <v>917102</v>
      </c>
      <c r="D301">
        <v>54409</v>
      </c>
      <c r="E301">
        <v>900021</v>
      </c>
      <c r="F301" t="s">
        <v>28</v>
      </c>
      <c r="G301" t="s">
        <v>124</v>
      </c>
      <c r="H301">
        <v>3</v>
      </c>
      <c r="I301">
        <v>2510</v>
      </c>
      <c r="K301">
        <v>845</v>
      </c>
      <c r="L301">
        <v>9900</v>
      </c>
      <c r="M301">
        <v>0</v>
      </c>
      <c r="N301">
        <v>55</v>
      </c>
      <c r="O301">
        <v>0</v>
      </c>
      <c r="P301">
        <v>0</v>
      </c>
      <c r="Q301">
        <v>0</v>
      </c>
      <c r="R301">
        <v>-0.05</v>
      </c>
      <c r="S301">
        <v>2017</v>
      </c>
      <c r="T301" t="e">
        <f>VLOOKUP(J301,[1]Revedit!$A$816:$C$1019,3,FALSE)</f>
        <v>#N/A</v>
      </c>
      <c r="U301" t="str">
        <f>VLOOKUP(LEFT(I301,2)*100,[1]Revedit!$A$1:$C$397,3)</f>
        <v>2500-FISCAL SERVICES</v>
      </c>
      <c r="V301" t="str">
        <f>VLOOKUP(K301,[1]Revedit!$A$513:$C$814,3,FALSE)</f>
        <v>845-PROPERTY TAX COLLECTION</v>
      </c>
    </row>
    <row r="302" spans="1:22" hidden="1" x14ac:dyDescent="0.25">
      <c r="A302" s="1">
        <v>42726</v>
      </c>
      <c r="B302">
        <v>104904</v>
      </c>
      <c r="D302">
        <v>1755386</v>
      </c>
      <c r="E302">
        <v>305</v>
      </c>
      <c r="F302" t="s">
        <v>29</v>
      </c>
      <c r="G302" t="s">
        <v>73</v>
      </c>
      <c r="H302">
        <v>3</v>
      </c>
      <c r="I302">
        <v>1120</v>
      </c>
      <c r="K302">
        <v>640</v>
      </c>
      <c r="L302">
        <v>9900</v>
      </c>
      <c r="M302">
        <v>0</v>
      </c>
      <c r="N302">
        <v>10</v>
      </c>
      <c r="O302">
        <v>0</v>
      </c>
      <c r="P302">
        <v>0</v>
      </c>
      <c r="Q302">
        <v>0</v>
      </c>
      <c r="R302">
        <v>15008</v>
      </c>
      <c r="S302">
        <v>2017</v>
      </c>
      <c r="T302" t="e">
        <f>VLOOKUP(J302,[1]Revedit!$A$816:$C$1019,3,FALSE)</f>
        <v>#N/A</v>
      </c>
      <c r="U302" t="str">
        <f>VLOOKUP(LEFT(I302,2)*100,[1]Revedit!$A$1:$C$397,3)</f>
        <v>1100-REGULAR INSTRUCTION</v>
      </c>
      <c r="V302" t="str">
        <f>VLOOKUP(K302,[1]Revedit!$A$513:$C$814,3,FALSE)</f>
        <v>640-EQUIPMENT</v>
      </c>
    </row>
    <row r="303" spans="1:22" hidden="1" x14ac:dyDescent="0.25">
      <c r="A303" s="1">
        <v>42726</v>
      </c>
      <c r="B303">
        <v>104904</v>
      </c>
      <c r="D303">
        <v>1755386</v>
      </c>
      <c r="E303">
        <v>305</v>
      </c>
      <c r="F303" t="s">
        <v>29</v>
      </c>
      <c r="G303" t="s">
        <v>112</v>
      </c>
      <c r="H303">
        <v>3</v>
      </c>
      <c r="I303">
        <v>1120</v>
      </c>
      <c r="K303">
        <v>640</v>
      </c>
      <c r="L303">
        <v>9900</v>
      </c>
      <c r="M303">
        <v>0</v>
      </c>
      <c r="N303">
        <v>11</v>
      </c>
      <c r="O303">
        <v>0</v>
      </c>
      <c r="P303">
        <v>0</v>
      </c>
      <c r="Q303">
        <v>0</v>
      </c>
      <c r="R303">
        <v>16366</v>
      </c>
      <c r="S303">
        <v>2017</v>
      </c>
      <c r="T303" t="e">
        <f>VLOOKUP(J303,[1]Revedit!$A$816:$C$1019,3,FALSE)</f>
        <v>#N/A</v>
      </c>
      <c r="U303" t="str">
        <f>VLOOKUP(LEFT(I303,2)*100,[1]Revedit!$A$1:$C$397,3)</f>
        <v>1100-REGULAR INSTRUCTION</v>
      </c>
      <c r="V303" t="str">
        <f>VLOOKUP(K303,[1]Revedit!$A$513:$C$814,3,FALSE)</f>
        <v>640-EQUIPMENT</v>
      </c>
    </row>
    <row r="304" spans="1:22" hidden="1" x14ac:dyDescent="0.25">
      <c r="A304" s="1">
        <v>42726</v>
      </c>
      <c r="B304">
        <v>104904</v>
      </c>
      <c r="D304">
        <v>1755386</v>
      </c>
      <c r="E304">
        <v>305</v>
      </c>
      <c r="F304" t="s">
        <v>29</v>
      </c>
      <c r="G304" t="s">
        <v>247</v>
      </c>
      <c r="H304">
        <v>3</v>
      </c>
      <c r="I304">
        <v>1120</v>
      </c>
      <c r="K304">
        <v>640</v>
      </c>
      <c r="L304">
        <v>9900</v>
      </c>
      <c r="M304">
        <v>0</v>
      </c>
      <c r="N304">
        <v>11</v>
      </c>
      <c r="O304">
        <v>0</v>
      </c>
      <c r="P304">
        <v>0</v>
      </c>
      <c r="Q304">
        <v>0</v>
      </c>
      <c r="R304">
        <v>1149</v>
      </c>
      <c r="S304">
        <v>2017</v>
      </c>
      <c r="T304" t="e">
        <f>VLOOKUP(J304,[1]Revedit!$A$816:$C$1019,3,FALSE)</f>
        <v>#N/A</v>
      </c>
      <c r="U304" t="str">
        <f>VLOOKUP(LEFT(I304,2)*100,[1]Revedit!$A$1:$C$397,3)</f>
        <v>1100-REGULAR INSTRUCTION</v>
      </c>
      <c r="V304" t="str">
        <f>VLOOKUP(K304,[1]Revedit!$A$513:$C$814,3,FALSE)</f>
        <v>640-EQUIPMENT</v>
      </c>
    </row>
    <row r="305" spans="1:22" hidden="1" x14ac:dyDescent="0.25">
      <c r="A305" s="1">
        <v>42726</v>
      </c>
      <c r="B305">
        <v>104904</v>
      </c>
      <c r="D305">
        <v>1755386</v>
      </c>
      <c r="E305">
        <v>305</v>
      </c>
      <c r="F305" t="s">
        <v>29</v>
      </c>
      <c r="G305" t="s">
        <v>30</v>
      </c>
      <c r="H305">
        <v>3</v>
      </c>
      <c r="I305">
        <v>1120</v>
      </c>
      <c r="K305">
        <v>640</v>
      </c>
      <c r="L305">
        <v>9900</v>
      </c>
      <c r="M305">
        <v>0</v>
      </c>
      <c r="N305">
        <v>11</v>
      </c>
      <c r="O305">
        <v>0</v>
      </c>
      <c r="P305">
        <v>0</v>
      </c>
      <c r="Q305">
        <v>0</v>
      </c>
      <c r="R305">
        <v>1350</v>
      </c>
      <c r="S305">
        <v>2017</v>
      </c>
      <c r="T305" t="e">
        <f>VLOOKUP(J305,[1]Revedit!$A$816:$C$1019,3,FALSE)</f>
        <v>#N/A</v>
      </c>
      <c r="U305" t="str">
        <f>VLOOKUP(LEFT(I305,2)*100,[1]Revedit!$A$1:$C$397,3)</f>
        <v>1100-REGULAR INSTRUCTION</v>
      </c>
      <c r="V305" t="str">
        <f>VLOOKUP(K305,[1]Revedit!$A$513:$C$814,3,FALSE)</f>
        <v>640-EQUIPMENT</v>
      </c>
    </row>
    <row r="306" spans="1:22" hidden="1" x14ac:dyDescent="0.25">
      <c r="A306" s="1">
        <v>42726</v>
      </c>
      <c r="B306">
        <v>104918</v>
      </c>
      <c r="D306">
        <v>179044</v>
      </c>
      <c r="E306">
        <v>18282</v>
      </c>
      <c r="F306" t="s">
        <v>125</v>
      </c>
      <c r="G306" t="s">
        <v>172</v>
      </c>
      <c r="H306">
        <v>3</v>
      </c>
      <c r="I306">
        <v>2850</v>
      </c>
      <c r="K306">
        <v>660</v>
      </c>
      <c r="L306">
        <v>9900</v>
      </c>
      <c r="M306">
        <v>0</v>
      </c>
      <c r="N306">
        <v>90</v>
      </c>
      <c r="O306">
        <v>0</v>
      </c>
      <c r="P306">
        <v>0</v>
      </c>
      <c r="Q306">
        <v>0</v>
      </c>
      <c r="R306">
        <v>79900</v>
      </c>
      <c r="S306">
        <v>2017</v>
      </c>
      <c r="T306" t="e">
        <f>VLOOKUP(J306,[1]Revedit!$A$816:$C$1019,3,FALSE)</f>
        <v>#N/A</v>
      </c>
      <c r="U306" t="str">
        <f>VLOOKUP(LEFT(I306,2)*100,[1]Revedit!$A$1:$C$397,3)</f>
        <v>2800-SUPPORT SERV - PUPIL TR</v>
      </c>
      <c r="V306" t="str">
        <f>VLOOKUP(K306,[1]Revedit!$A$513:$C$814,3,FALSE)</f>
        <v>660-SCHOOL BUSES</v>
      </c>
    </row>
    <row r="307" spans="1:22" hidden="1" x14ac:dyDescent="0.25">
      <c r="A307" s="1">
        <v>42726</v>
      </c>
      <c r="B307">
        <v>104918</v>
      </c>
      <c r="D307">
        <v>179044</v>
      </c>
      <c r="E307">
        <v>18282</v>
      </c>
      <c r="F307" t="s">
        <v>125</v>
      </c>
      <c r="G307" t="s">
        <v>248</v>
      </c>
      <c r="H307">
        <v>3</v>
      </c>
      <c r="I307">
        <v>2850</v>
      </c>
      <c r="K307">
        <v>660</v>
      </c>
      <c r="L307">
        <v>9900</v>
      </c>
      <c r="M307">
        <v>0</v>
      </c>
      <c r="N307">
        <v>90</v>
      </c>
      <c r="O307">
        <v>0</v>
      </c>
      <c r="P307">
        <v>0</v>
      </c>
      <c r="Q307">
        <v>0</v>
      </c>
      <c r="R307">
        <v>600</v>
      </c>
      <c r="S307">
        <v>2017</v>
      </c>
      <c r="T307" t="e">
        <f>VLOOKUP(J307,[1]Revedit!$A$816:$C$1019,3,FALSE)</f>
        <v>#N/A</v>
      </c>
      <c r="U307" t="str">
        <f>VLOOKUP(LEFT(I307,2)*100,[1]Revedit!$A$1:$C$397,3)</f>
        <v>2800-SUPPORT SERV - PUPIL TR</v>
      </c>
      <c r="V307" t="str">
        <f>VLOOKUP(K307,[1]Revedit!$A$513:$C$814,3,FALSE)</f>
        <v>660-SCHOOL BUSES</v>
      </c>
    </row>
    <row r="308" spans="1:22" hidden="1" x14ac:dyDescent="0.25">
      <c r="A308" s="1">
        <v>42726</v>
      </c>
      <c r="B308">
        <v>104918</v>
      </c>
      <c r="D308">
        <v>179044</v>
      </c>
      <c r="E308">
        <v>18282</v>
      </c>
      <c r="F308" t="s">
        <v>125</v>
      </c>
      <c r="G308" t="s">
        <v>249</v>
      </c>
      <c r="H308">
        <v>3</v>
      </c>
      <c r="I308">
        <v>2850</v>
      </c>
      <c r="K308">
        <v>660</v>
      </c>
      <c r="L308">
        <v>9900</v>
      </c>
      <c r="M308">
        <v>0</v>
      </c>
      <c r="N308">
        <v>90</v>
      </c>
      <c r="O308">
        <v>0</v>
      </c>
      <c r="P308">
        <v>0</v>
      </c>
      <c r="Q308">
        <v>0</v>
      </c>
      <c r="R308">
        <v>0</v>
      </c>
      <c r="S308">
        <v>2017</v>
      </c>
      <c r="T308" t="e">
        <f>VLOOKUP(J308,[1]Revedit!$A$816:$C$1019,3,FALSE)</f>
        <v>#N/A</v>
      </c>
      <c r="U308" t="str">
        <f>VLOOKUP(LEFT(I308,2)*100,[1]Revedit!$A$1:$C$397,3)</f>
        <v>2800-SUPPORT SERV - PUPIL TR</v>
      </c>
      <c r="V308" t="str">
        <f>VLOOKUP(K308,[1]Revedit!$A$513:$C$814,3,FALSE)</f>
        <v>660-SCHOOL BUSES</v>
      </c>
    </row>
    <row r="309" spans="1:22" hidden="1" x14ac:dyDescent="0.25">
      <c r="A309" s="1">
        <v>42739</v>
      </c>
      <c r="B309">
        <v>104975</v>
      </c>
      <c r="D309">
        <v>1755407</v>
      </c>
      <c r="E309">
        <v>4235</v>
      </c>
      <c r="F309" t="s">
        <v>32</v>
      </c>
      <c r="G309" t="s">
        <v>250</v>
      </c>
      <c r="H309">
        <v>3</v>
      </c>
      <c r="I309">
        <v>1120</v>
      </c>
      <c r="K309">
        <v>640</v>
      </c>
      <c r="L309">
        <v>9900</v>
      </c>
      <c r="M309">
        <v>0</v>
      </c>
      <c r="N309">
        <v>10</v>
      </c>
      <c r="O309">
        <v>0</v>
      </c>
      <c r="P309">
        <v>0</v>
      </c>
      <c r="Q309">
        <v>0</v>
      </c>
      <c r="R309">
        <v>1126.2</v>
      </c>
      <c r="S309">
        <v>2017</v>
      </c>
      <c r="T309" t="e">
        <f>VLOOKUP(J309,[1]Revedit!$A$816:$C$1019,3,FALSE)</f>
        <v>#N/A</v>
      </c>
      <c r="U309" t="str">
        <f>VLOOKUP(LEFT(I309,2)*100,[1]Revedit!$A$1:$C$397,3)</f>
        <v>1100-REGULAR INSTRUCTION</v>
      </c>
      <c r="V309" t="str">
        <f>VLOOKUP(K309,[1]Revedit!$A$513:$C$814,3,FALSE)</f>
        <v>640-EQUIPMENT</v>
      </c>
    </row>
    <row r="310" spans="1:22" hidden="1" x14ac:dyDescent="0.25">
      <c r="A310" s="1">
        <v>42739</v>
      </c>
      <c r="B310">
        <v>104975</v>
      </c>
      <c r="D310">
        <v>1755407</v>
      </c>
      <c r="E310">
        <v>4235</v>
      </c>
      <c r="F310" t="s">
        <v>32</v>
      </c>
      <c r="G310" t="s">
        <v>251</v>
      </c>
      <c r="H310">
        <v>3</v>
      </c>
      <c r="I310">
        <v>1120</v>
      </c>
      <c r="K310">
        <v>640</v>
      </c>
      <c r="L310">
        <v>9900</v>
      </c>
      <c r="M310">
        <v>0</v>
      </c>
      <c r="N310">
        <v>11</v>
      </c>
      <c r="O310">
        <v>0</v>
      </c>
      <c r="P310">
        <v>0</v>
      </c>
      <c r="Q310">
        <v>0</v>
      </c>
      <c r="R310">
        <v>1126.2</v>
      </c>
      <c r="S310">
        <v>2017</v>
      </c>
      <c r="T310" t="e">
        <f>VLOOKUP(J310,[1]Revedit!$A$816:$C$1019,3,FALSE)</f>
        <v>#N/A</v>
      </c>
      <c r="U310" t="str">
        <f>VLOOKUP(LEFT(I310,2)*100,[1]Revedit!$A$1:$C$397,3)</f>
        <v>1100-REGULAR INSTRUCTION</v>
      </c>
      <c r="V310" t="str">
        <f>VLOOKUP(K310,[1]Revedit!$A$513:$C$814,3,FALSE)</f>
        <v>640-EQUIPMENT</v>
      </c>
    </row>
    <row r="311" spans="1:22" hidden="1" x14ac:dyDescent="0.25">
      <c r="A311" s="1">
        <v>42739</v>
      </c>
      <c r="B311">
        <v>104975</v>
      </c>
      <c r="D311">
        <v>1755407</v>
      </c>
      <c r="E311">
        <v>4235</v>
      </c>
      <c r="F311" t="s">
        <v>32</v>
      </c>
      <c r="G311" t="s">
        <v>252</v>
      </c>
      <c r="H311">
        <v>3</v>
      </c>
      <c r="I311">
        <v>1120</v>
      </c>
      <c r="K311">
        <v>640</v>
      </c>
      <c r="L311">
        <v>9900</v>
      </c>
      <c r="M311">
        <v>0</v>
      </c>
      <c r="N311">
        <v>10</v>
      </c>
      <c r="O311">
        <v>0</v>
      </c>
      <c r="P311">
        <v>0</v>
      </c>
      <c r="Q311">
        <v>0</v>
      </c>
      <c r="R311">
        <v>187.5</v>
      </c>
      <c r="S311">
        <v>2017</v>
      </c>
      <c r="T311" t="e">
        <f>VLOOKUP(J311,[1]Revedit!$A$816:$C$1019,3,FALSE)</f>
        <v>#N/A</v>
      </c>
      <c r="U311" t="str">
        <f>VLOOKUP(LEFT(I311,2)*100,[1]Revedit!$A$1:$C$397,3)</f>
        <v>1100-REGULAR INSTRUCTION</v>
      </c>
      <c r="V311" t="str">
        <f>VLOOKUP(K311,[1]Revedit!$A$513:$C$814,3,FALSE)</f>
        <v>640-EQUIPMENT</v>
      </c>
    </row>
    <row r="312" spans="1:22" hidden="1" x14ac:dyDescent="0.25">
      <c r="A312" s="1">
        <v>42739</v>
      </c>
      <c r="B312">
        <v>104975</v>
      </c>
      <c r="D312">
        <v>1755407</v>
      </c>
      <c r="E312">
        <v>4235</v>
      </c>
      <c r="F312" t="s">
        <v>32</v>
      </c>
      <c r="G312" t="e">
        <f>-ViewSonic VA2446m-LED - LED</f>
        <v>#NAME?</v>
      </c>
      <c r="H312">
        <v>3</v>
      </c>
      <c r="I312">
        <v>1120</v>
      </c>
      <c r="K312">
        <v>640</v>
      </c>
      <c r="L312">
        <v>9900</v>
      </c>
      <c r="M312">
        <v>0</v>
      </c>
      <c r="N312">
        <v>11</v>
      </c>
      <c r="O312">
        <v>0</v>
      </c>
      <c r="P312">
        <v>0</v>
      </c>
      <c r="Q312">
        <v>0</v>
      </c>
      <c r="R312">
        <v>187.5</v>
      </c>
      <c r="S312">
        <v>2017</v>
      </c>
      <c r="T312" t="e">
        <f>VLOOKUP(J312,[1]Revedit!$A$816:$C$1019,3,FALSE)</f>
        <v>#N/A</v>
      </c>
      <c r="U312" t="str">
        <f>VLOOKUP(LEFT(I312,2)*100,[1]Revedit!$A$1:$C$397,3)</f>
        <v>1100-REGULAR INSTRUCTION</v>
      </c>
      <c r="V312" t="str">
        <f>VLOOKUP(K312,[1]Revedit!$A$513:$C$814,3,FALSE)</f>
        <v>640-EQUIPMENT</v>
      </c>
    </row>
    <row r="313" spans="1:22" hidden="1" x14ac:dyDescent="0.25">
      <c r="A313" s="1">
        <v>42739</v>
      </c>
      <c r="B313">
        <v>104975</v>
      </c>
      <c r="D313">
        <v>1755407</v>
      </c>
      <c r="E313">
        <v>4235</v>
      </c>
      <c r="F313" t="s">
        <v>32</v>
      </c>
      <c r="G313" t="s">
        <v>253</v>
      </c>
      <c r="H313">
        <v>3</v>
      </c>
      <c r="I313">
        <v>1120</v>
      </c>
      <c r="K313">
        <v>640</v>
      </c>
      <c r="L313">
        <v>9900</v>
      </c>
      <c r="M313">
        <v>0</v>
      </c>
      <c r="N313">
        <v>10</v>
      </c>
      <c r="O313">
        <v>0</v>
      </c>
      <c r="P313">
        <v>0</v>
      </c>
      <c r="Q313">
        <v>0</v>
      </c>
      <c r="R313">
        <v>91.43</v>
      </c>
      <c r="S313">
        <v>2017</v>
      </c>
      <c r="T313" t="e">
        <f>VLOOKUP(J313,[1]Revedit!$A$816:$C$1019,3,FALSE)</f>
        <v>#N/A</v>
      </c>
      <c r="U313" t="str">
        <f>VLOOKUP(LEFT(I313,2)*100,[1]Revedit!$A$1:$C$397,3)</f>
        <v>1100-REGULAR INSTRUCTION</v>
      </c>
      <c r="V313" t="str">
        <f>VLOOKUP(K313,[1]Revedit!$A$513:$C$814,3,FALSE)</f>
        <v>640-EQUIPMENT</v>
      </c>
    </row>
    <row r="314" spans="1:22" hidden="1" x14ac:dyDescent="0.25">
      <c r="A314" s="1">
        <v>42739</v>
      </c>
      <c r="B314">
        <v>104975</v>
      </c>
      <c r="D314">
        <v>1755407</v>
      </c>
      <c r="E314">
        <v>4235</v>
      </c>
      <c r="F314" t="s">
        <v>32</v>
      </c>
      <c r="G314" t="s">
        <v>254</v>
      </c>
      <c r="H314">
        <v>3</v>
      </c>
      <c r="I314">
        <v>1120</v>
      </c>
      <c r="K314">
        <v>640</v>
      </c>
      <c r="L314">
        <v>9900</v>
      </c>
      <c r="M314">
        <v>0</v>
      </c>
      <c r="N314">
        <v>11</v>
      </c>
      <c r="O314">
        <v>0</v>
      </c>
      <c r="P314">
        <v>0</v>
      </c>
      <c r="Q314">
        <v>0</v>
      </c>
      <c r="R314">
        <v>91.42</v>
      </c>
      <c r="S314">
        <v>2017</v>
      </c>
      <c r="T314" t="e">
        <f>VLOOKUP(J314,[1]Revedit!$A$816:$C$1019,3,FALSE)</f>
        <v>#N/A</v>
      </c>
      <c r="U314" t="str">
        <f>VLOOKUP(LEFT(I314,2)*100,[1]Revedit!$A$1:$C$397,3)</f>
        <v>1100-REGULAR INSTRUCTION</v>
      </c>
      <c r="V314" t="str">
        <f>VLOOKUP(K314,[1]Revedit!$A$513:$C$814,3,FALSE)</f>
        <v>640-EQUIPMENT</v>
      </c>
    </row>
    <row r="315" spans="1:22" hidden="1" x14ac:dyDescent="0.25">
      <c r="A315" s="1">
        <v>42739</v>
      </c>
      <c r="B315">
        <v>104975</v>
      </c>
      <c r="D315">
        <v>1755407</v>
      </c>
      <c r="E315">
        <v>4235</v>
      </c>
      <c r="F315" t="s">
        <v>32</v>
      </c>
      <c r="G315" t="s">
        <v>255</v>
      </c>
      <c r="H315">
        <v>3</v>
      </c>
      <c r="I315">
        <v>1120</v>
      </c>
      <c r="K315">
        <v>640</v>
      </c>
      <c r="L315">
        <v>9900</v>
      </c>
      <c r="M315">
        <v>0</v>
      </c>
      <c r="N315">
        <v>10</v>
      </c>
      <c r="O315">
        <v>0</v>
      </c>
      <c r="P315">
        <v>0</v>
      </c>
      <c r="Q315">
        <v>0</v>
      </c>
      <c r="R315">
        <v>352</v>
      </c>
      <c r="S315">
        <v>2017</v>
      </c>
      <c r="T315" t="e">
        <f>VLOOKUP(J315,[1]Revedit!$A$816:$C$1019,3,FALSE)</f>
        <v>#N/A</v>
      </c>
      <c r="U315" t="str">
        <f>VLOOKUP(LEFT(I315,2)*100,[1]Revedit!$A$1:$C$397,3)</f>
        <v>1100-REGULAR INSTRUCTION</v>
      </c>
      <c r="V315" t="str">
        <f>VLOOKUP(K315,[1]Revedit!$A$513:$C$814,3,FALSE)</f>
        <v>640-EQUIPMENT</v>
      </c>
    </row>
    <row r="316" spans="1:22" hidden="1" x14ac:dyDescent="0.25">
      <c r="A316" s="1">
        <v>42739</v>
      </c>
      <c r="B316">
        <v>104975</v>
      </c>
      <c r="D316">
        <v>1755407</v>
      </c>
      <c r="E316">
        <v>4235</v>
      </c>
      <c r="F316" t="s">
        <v>32</v>
      </c>
      <c r="G316" t="e">
        <f>-LG GP50NB40 Super Multi</f>
        <v>#NAME?</v>
      </c>
      <c r="H316">
        <v>3</v>
      </c>
      <c r="I316">
        <v>1120</v>
      </c>
      <c r="K316">
        <v>640</v>
      </c>
      <c r="L316">
        <v>9900</v>
      </c>
      <c r="M316">
        <v>0</v>
      </c>
      <c r="N316">
        <v>11</v>
      </c>
      <c r="O316">
        <v>0</v>
      </c>
      <c r="P316">
        <v>0</v>
      </c>
      <c r="Q316">
        <v>0</v>
      </c>
      <c r="R316">
        <v>352</v>
      </c>
      <c r="S316">
        <v>2017</v>
      </c>
      <c r="T316" t="e">
        <f>VLOOKUP(J316,[1]Revedit!$A$816:$C$1019,3,FALSE)</f>
        <v>#N/A</v>
      </c>
      <c r="U316" t="str">
        <f>VLOOKUP(LEFT(I316,2)*100,[1]Revedit!$A$1:$C$397,3)</f>
        <v>1100-REGULAR INSTRUCTION</v>
      </c>
      <c r="V316" t="str">
        <f>VLOOKUP(K316,[1]Revedit!$A$513:$C$814,3,FALSE)</f>
        <v>640-EQUIPMENT</v>
      </c>
    </row>
    <row r="317" spans="1:22" hidden="1" x14ac:dyDescent="0.25">
      <c r="A317" s="1">
        <v>42739</v>
      </c>
      <c r="B317">
        <v>104975</v>
      </c>
      <c r="D317">
        <v>1755407</v>
      </c>
      <c r="E317">
        <v>4235</v>
      </c>
      <c r="F317" t="s">
        <v>32</v>
      </c>
      <c r="G317" t="s">
        <v>253</v>
      </c>
      <c r="H317">
        <v>3</v>
      </c>
      <c r="I317">
        <v>1120</v>
      </c>
      <c r="K317">
        <v>640</v>
      </c>
      <c r="L317">
        <v>9900</v>
      </c>
      <c r="M317">
        <v>0</v>
      </c>
      <c r="N317">
        <v>10</v>
      </c>
      <c r="O317">
        <v>0</v>
      </c>
      <c r="P317">
        <v>0</v>
      </c>
      <c r="Q317">
        <v>0</v>
      </c>
      <c r="R317">
        <v>493.69</v>
      </c>
      <c r="S317">
        <v>2017</v>
      </c>
      <c r="T317" t="e">
        <f>VLOOKUP(J317,[1]Revedit!$A$816:$C$1019,3,FALSE)</f>
        <v>#N/A</v>
      </c>
      <c r="U317" t="str">
        <f>VLOOKUP(LEFT(I317,2)*100,[1]Revedit!$A$1:$C$397,3)</f>
        <v>1100-REGULAR INSTRUCTION</v>
      </c>
      <c r="V317" t="str">
        <f>VLOOKUP(K317,[1]Revedit!$A$513:$C$814,3,FALSE)</f>
        <v>640-EQUIPMENT</v>
      </c>
    </row>
    <row r="318" spans="1:22" hidden="1" x14ac:dyDescent="0.25">
      <c r="A318" s="1">
        <v>42739</v>
      </c>
      <c r="B318">
        <v>104975</v>
      </c>
      <c r="D318">
        <v>1755407</v>
      </c>
      <c r="E318">
        <v>4235</v>
      </c>
      <c r="F318" t="s">
        <v>32</v>
      </c>
      <c r="G318" t="s">
        <v>254</v>
      </c>
      <c r="H318">
        <v>3</v>
      </c>
      <c r="I318">
        <v>1120</v>
      </c>
      <c r="K318">
        <v>640</v>
      </c>
      <c r="L318">
        <v>9900</v>
      </c>
      <c r="M318">
        <v>0</v>
      </c>
      <c r="N318">
        <v>11</v>
      </c>
      <c r="O318">
        <v>0</v>
      </c>
      <c r="P318">
        <v>0</v>
      </c>
      <c r="Q318">
        <v>0</v>
      </c>
      <c r="R318">
        <v>493.7</v>
      </c>
      <c r="S318">
        <v>2017</v>
      </c>
      <c r="T318" t="e">
        <f>VLOOKUP(J318,[1]Revedit!$A$816:$C$1019,3,FALSE)</f>
        <v>#N/A</v>
      </c>
      <c r="U318" t="str">
        <f>VLOOKUP(LEFT(I318,2)*100,[1]Revedit!$A$1:$C$397,3)</f>
        <v>1100-REGULAR INSTRUCTION</v>
      </c>
      <c r="V318" t="str">
        <f>VLOOKUP(K318,[1]Revedit!$A$513:$C$814,3,FALSE)</f>
        <v>640-EQUIPMENT</v>
      </c>
    </row>
    <row r="319" spans="1:22" hidden="1" x14ac:dyDescent="0.25">
      <c r="A319" s="1">
        <v>42761</v>
      </c>
      <c r="C319">
        <v>79305</v>
      </c>
      <c r="G319" t="s">
        <v>59</v>
      </c>
      <c r="H319">
        <v>3</v>
      </c>
      <c r="J319">
        <v>1111</v>
      </c>
      <c r="L319">
        <v>9900</v>
      </c>
      <c r="M319">
        <v>0</v>
      </c>
      <c r="N319">
        <v>0</v>
      </c>
      <c r="Q319">
        <v>15300</v>
      </c>
      <c r="R319">
        <v>0</v>
      </c>
      <c r="S319">
        <v>2017</v>
      </c>
      <c r="T319" t="str">
        <f>VLOOKUP(J319,[1]Revedit!$A$816:$C$1019,3,FALSE)</f>
        <v>1111-GEN. PROP. TAX - REAL U</v>
      </c>
      <c r="U319" t="e">
        <f>VLOOKUP(LEFT(I319,2)*100,[1]Revedit!$A$1:$C$397,3)</f>
        <v>#VALUE!</v>
      </c>
      <c r="V319" t="e">
        <f>VLOOKUP(K319,[1]Revedit!$A$513:$C$814,3,FALSE)</f>
        <v>#N/A</v>
      </c>
    </row>
    <row r="320" spans="1:22" hidden="1" x14ac:dyDescent="0.25">
      <c r="A320" s="1">
        <v>42761</v>
      </c>
      <c r="B320">
        <v>105165</v>
      </c>
      <c r="D320">
        <v>179045</v>
      </c>
      <c r="E320">
        <v>16046</v>
      </c>
      <c r="F320" t="s">
        <v>37</v>
      </c>
      <c r="G320" t="s">
        <v>256</v>
      </c>
      <c r="H320">
        <v>3</v>
      </c>
      <c r="I320">
        <v>2840</v>
      </c>
      <c r="K320">
        <v>640</v>
      </c>
      <c r="L320">
        <v>9900</v>
      </c>
      <c r="M320">
        <v>0</v>
      </c>
      <c r="N320">
        <v>90</v>
      </c>
      <c r="O320">
        <v>0</v>
      </c>
      <c r="P320">
        <v>0</v>
      </c>
      <c r="Q320">
        <v>0</v>
      </c>
      <c r="R320">
        <v>3654</v>
      </c>
      <c r="S320">
        <v>2017</v>
      </c>
      <c r="T320" t="e">
        <f>VLOOKUP(J320,[1]Revedit!$A$816:$C$1019,3,FALSE)</f>
        <v>#N/A</v>
      </c>
      <c r="U320" t="str">
        <f>VLOOKUP(LEFT(I320,2)*100,[1]Revedit!$A$1:$C$397,3)</f>
        <v>2800-SUPPORT SERV - PUPIL TR</v>
      </c>
      <c r="V320" t="str">
        <f>VLOOKUP(K320,[1]Revedit!$A$513:$C$814,3,FALSE)</f>
        <v>640-EQUIPMENT</v>
      </c>
    </row>
    <row r="321" spans="1:22" hidden="1" x14ac:dyDescent="0.25">
      <c r="A321" s="1">
        <v>42765</v>
      </c>
      <c r="B321">
        <v>105180</v>
      </c>
      <c r="D321">
        <v>176653</v>
      </c>
      <c r="E321">
        <v>6162</v>
      </c>
      <c r="F321" t="s">
        <v>60</v>
      </c>
      <c r="G321" t="s">
        <v>257</v>
      </c>
      <c r="H321">
        <v>3</v>
      </c>
      <c r="I321">
        <v>2730</v>
      </c>
      <c r="K321">
        <v>423</v>
      </c>
      <c r="L321">
        <v>9900</v>
      </c>
      <c r="M321">
        <v>0</v>
      </c>
      <c r="N321">
        <v>1</v>
      </c>
      <c r="O321">
        <v>0</v>
      </c>
      <c r="P321">
        <v>0</v>
      </c>
      <c r="Q321">
        <v>0</v>
      </c>
      <c r="R321">
        <v>1066.25</v>
      </c>
      <c r="S321">
        <v>2017</v>
      </c>
      <c r="T321" t="e">
        <f>VLOOKUP(J321,[1]Revedit!$A$816:$C$1019,3,FALSE)</f>
        <v>#N/A</v>
      </c>
      <c r="U321" t="str">
        <f>VLOOKUP(LEFT(I321,2)*100,[1]Revedit!$A$1:$C$397,3)</f>
        <v>2700-OPERATION &amp; MAINT OF PL</v>
      </c>
      <c r="V321" t="str">
        <f>VLOOKUP(K321,[1]Revedit!$A$513:$C$814,3,FALSE)</f>
        <v>423-REPAIRS &amp; MAINTENANCE S</v>
      </c>
    </row>
    <row r="322" spans="1:22" hidden="1" x14ac:dyDescent="0.25">
      <c r="A322" s="1">
        <v>42765</v>
      </c>
      <c r="B322">
        <v>105180</v>
      </c>
      <c r="D322">
        <v>176653</v>
      </c>
      <c r="E322">
        <v>6162</v>
      </c>
      <c r="F322" t="s">
        <v>60</v>
      </c>
      <c r="G322" t="s">
        <v>257</v>
      </c>
      <c r="H322">
        <v>3</v>
      </c>
      <c r="I322">
        <v>2730</v>
      </c>
      <c r="K322">
        <v>423</v>
      </c>
      <c r="L322">
        <v>9900</v>
      </c>
      <c r="M322">
        <v>0</v>
      </c>
      <c r="N322">
        <v>2</v>
      </c>
      <c r="O322">
        <v>0</v>
      </c>
      <c r="P322">
        <v>0</v>
      </c>
      <c r="Q322">
        <v>0</v>
      </c>
      <c r="R322">
        <v>2132.5</v>
      </c>
      <c r="S322">
        <v>2017</v>
      </c>
      <c r="T322" t="e">
        <f>VLOOKUP(J322,[1]Revedit!$A$816:$C$1019,3,FALSE)</f>
        <v>#N/A</v>
      </c>
      <c r="U322" t="str">
        <f>VLOOKUP(LEFT(I322,2)*100,[1]Revedit!$A$1:$C$397,3)</f>
        <v>2700-OPERATION &amp; MAINT OF PL</v>
      </c>
      <c r="V322" t="str">
        <f>VLOOKUP(K322,[1]Revedit!$A$513:$C$814,3,FALSE)</f>
        <v>423-REPAIRS &amp; MAINTENANCE S</v>
      </c>
    </row>
    <row r="323" spans="1:22" hidden="1" x14ac:dyDescent="0.25">
      <c r="A323" s="1">
        <v>42765</v>
      </c>
      <c r="B323">
        <v>105180</v>
      </c>
      <c r="D323">
        <v>176653</v>
      </c>
      <c r="E323">
        <v>6162</v>
      </c>
      <c r="F323" t="s">
        <v>60</v>
      </c>
      <c r="G323" t="s">
        <v>257</v>
      </c>
      <c r="H323">
        <v>3</v>
      </c>
      <c r="I323">
        <v>2730</v>
      </c>
      <c r="K323">
        <v>423</v>
      </c>
      <c r="L323">
        <v>9900</v>
      </c>
      <c r="M323">
        <v>0</v>
      </c>
      <c r="N323">
        <v>3</v>
      </c>
      <c r="O323">
        <v>0</v>
      </c>
      <c r="P323">
        <v>0</v>
      </c>
      <c r="Q323">
        <v>0</v>
      </c>
      <c r="R323">
        <v>1066.25</v>
      </c>
      <c r="S323">
        <v>2017</v>
      </c>
      <c r="T323" t="e">
        <f>VLOOKUP(J323,[1]Revedit!$A$816:$C$1019,3,FALSE)</f>
        <v>#N/A</v>
      </c>
      <c r="U323" t="str">
        <f>VLOOKUP(LEFT(I323,2)*100,[1]Revedit!$A$1:$C$397,3)</f>
        <v>2700-OPERATION &amp; MAINT OF PL</v>
      </c>
      <c r="V323" t="str">
        <f>VLOOKUP(K323,[1]Revedit!$A$513:$C$814,3,FALSE)</f>
        <v>423-REPAIRS &amp; MAINTENANCE S</v>
      </c>
    </row>
    <row r="324" spans="1:22" hidden="1" x14ac:dyDescent="0.25">
      <c r="A324" s="1">
        <v>42767</v>
      </c>
      <c r="C324">
        <v>79377</v>
      </c>
      <c r="G324" t="s">
        <v>59</v>
      </c>
      <c r="H324">
        <v>3</v>
      </c>
      <c r="J324">
        <v>1111</v>
      </c>
      <c r="L324">
        <v>9900</v>
      </c>
      <c r="M324">
        <v>0</v>
      </c>
      <c r="N324">
        <v>0</v>
      </c>
      <c r="Q324">
        <v>50800</v>
      </c>
      <c r="R324">
        <v>0</v>
      </c>
      <c r="S324">
        <v>2017</v>
      </c>
      <c r="T324" t="str">
        <f>VLOOKUP(J324,[1]Revedit!$A$816:$C$1019,3,FALSE)</f>
        <v>1111-GEN. PROP. TAX - REAL U</v>
      </c>
      <c r="U324" t="e">
        <f>VLOOKUP(LEFT(I324,2)*100,[1]Revedit!$A$1:$C$397,3)</f>
        <v>#VALUE!</v>
      </c>
      <c r="V324" t="e">
        <f>VLOOKUP(K324,[1]Revedit!$A$513:$C$814,3,FALSE)</f>
        <v>#N/A</v>
      </c>
    </row>
    <row r="325" spans="1:22" hidden="1" x14ac:dyDescent="0.25">
      <c r="A325" s="1">
        <v>42774</v>
      </c>
      <c r="B325">
        <v>105281</v>
      </c>
      <c r="D325">
        <v>1701229</v>
      </c>
      <c r="E325">
        <v>20674</v>
      </c>
      <c r="F325" t="s">
        <v>258</v>
      </c>
      <c r="G325" t="s">
        <v>259</v>
      </c>
      <c r="H325">
        <v>3</v>
      </c>
      <c r="I325">
        <v>4134</v>
      </c>
      <c r="K325">
        <v>640</v>
      </c>
      <c r="L325">
        <v>9900</v>
      </c>
      <c r="M325">
        <v>0</v>
      </c>
      <c r="N325">
        <v>1</v>
      </c>
      <c r="O325">
        <v>0</v>
      </c>
      <c r="P325">
        <v>0</v>
      </c>
      <c r="Q325">
        <v>0</v>
      </c>
      <c r="R325">
        <v>570</v>
      </c>
      <c r="S325">
        <v>2017</v>
      </c>
      <c r="T325" t="e">
        <f>VLOOKUP(J325,[1]Revedit!$A$816:$C$1019,3,FALSE)</f>
        <v>#N/A</v>
      </c>
      <c r="U325" t="str">
        <f>VLOOKUP(LEFT(I325,2)*100,[1]Revedit!$A$1:$C$397,3)</f>
        <v>4100-ACADEMIC &amp; SUBJECT ORIE</v>
      </c>
      <c r="V325" t="str">
        <f>VLOOKUP(K325,[1]Revedit!$A$513:$C$814,3,FALSE)</f>
        <v>640-EQUIPMENT</v>
      </c>
    </row>
    <row r="326" spans="1:22" hidden="1" x14ac:dyDescent="0.25">
      <c r="A326" s="1">
        <v>42774</v>
      </c>
      <c r="B326">
        <v>105281</v>
      </c>
      <c r="D326">
        <v>1701229</v>
      </c>
      <c r="E326">
        <v>20674</v>
      </c>
      <c r="F326" t="s">
        <v>258</v>
      </c>
      <c r="G326" t="s">
        <v>260</v>
      </c>
      <c r="H326">
        <v>3</v>
      </c>
      <c r="I326">
        <v>4134</v>
      </c>
      <c r="K326">
        <v>640</v>
      </c>
      <c r="L326">
        <v>9900</v>
      </c>
      <c r="M326">
        <v>0</v>
      </c>
      <c r="N326">
        <v>1</v>
      </c>
      <c r="O326">
        <v>0</v>
      </c>
      <c r="P326">
        <v>0</v>
      </c>
      <c r="Q326">
        <v>0</v>
      </c>
      <c r="R326">
        <v>424</v>
      </c>
      <c r="S326">
        <v>2017</v>
      </c>
      <c r="T326" t="e">
        <f>VLOOKUP(J326,[1]Revedit!$A$816:$C$1019,3,FALSE)</f>
        <v>#N/A</v>
      </c>
      <c r="U326" t="str">
        <f>VLOOKUP(LEFT(I326,2)*100,[1]Revedit!$A$1:$C$397,3)</f>
        <v>4100-ACADEMIC &amp; SUBJECT ORIE</v>
      </c>
      <c r="V326" t="str">
        <f>VLOOKUP(K326,[1]Revedit!$A$513:$C$814,3,FALSE)</f>
        <v>640-EQUIPMENT</v>
      </c>
    </row>
    <row r="327" spans="1:22" hidden="1" x14ac:dyDescent="0.25">
      <c r="A327" s="1">
        <v>42774</v>
      </c>
      <c r="B327">
        <v>105281</v>
      </c>
      <c r="D327">
        <v>1701229</v>
      </c>
      <c r="E327">
        <v>20674</v>
      </c>
      <c r="F327" t="s">
        <v>258</v>
      </c>
      <c r="G327" t="s">
        <v>261</v>
      </c>
      <c r="H327">
        <v>3</v>
      </c>
      <c r="I327">
        <v>4134</v>
      </c>
      <c r="K327">
        <v>640</v>
      </c>
      <c r="L327">
        <v>9900</v>
      </c>
      <c r="M327">
        <v>0</v>
      </c>
      <c r="N327">
        <v>1</v>
      </c>
      <c r="O327">
        <v>0</v>
      </c>
      <c r="P327">
        <v>0</v>
      </c>
      <c r="Q327">
        <v>0</v>
      </c>
      <c r="R327">
        <v>950</v>
      </c>
      <c r="S327">
        <v>2017</v>
      </c>
      <c r="T327" t="e">
        <f>VLOOKUP(J327,[1]Revedit!$A$816:$C$1019,3,FALSE)</f>
        <v>#N/A</v>
      </c>
      <c r="U327" t="str">
        <f>VLOOKUP(LEFT(I327,2)*100,[1]Revedit!$A$1:$C$397,3)</f>
        <v>4100-ACADEMIC &amp; SUBJECT ORIE</v>
      </c>
      <c r="V327" t="str">
        <f>VLOOKUP(K327,[1]Revedit!$A$513:$C$814,3,FALSE)</f>
        <v>640-EQUIPMENT</v>
      </c>
    </row>
    <row r="328" spans="1:22" hidden="1" x14ac:dyDescent="0.25">
      <c r="A328" s="1">
        <v>42775</v>
      </c>
      <c r="C328">
        <v>79437</v>
      </c>
      <c r="G328" t="s">
        <v>59</v>
      </c>
      <c r="H328">
        <v>3</v>
      </c>
      <c r="J328">
        <v>1111</v>
      </c>
      <c r="L328">
        <v>9900</v>
      </c>
      <c r="M328">
        <v>0</v>
      </c>
      <c r="N328">
        <v>0</v>
      </c>
      <c r="Q328">
        <v>67100</v>
      </c>
      <c r="R328">
        <v>0</v>
      </c>
      <c r="S328">
        <v>2017</v>
      </c>
      <c r="T328" t="str">
        <f>VLOOKUP(J328,[1]Revedit!$A$816:$C$1019,3,FALSE)</f>
        <v>1111-GEN. PROP. TAX - REAL U</v>
      </c>
      <c r="U328" t="e">
        <f>VLOOKUP(LEFT(I328,2)*100,[1]Revedit!$A$1:$C$397,3)</f>
        <v>#VALUE!</v>
      </c>
      <c r="V328" t="e">
        <f>VLOOKUP(K328,[1]Revedit!$A$513:$C$814,3,FALSE)</f>
        <v>#N/A</v>
      </c>
    </row>
    <row r="329" spans="1:22" hidden="1" x14ac:dyDescent="0.25">
      <c r="A329" s="1">
        <v>42795</v>
      </c>
      <c r="C329">
        <v>79592</v>
      </c>
      <c r="G329" t="s">
        <v>26</v>
      </c>
      <c r="H329">
        <v>3</v>
      </c>
      <c r="J329">
        <v>1111</v>
      </c>
      <c r="L329">
        <v>9900</v>
      </c>
      <c r="M329">
        <v>0</v>
      </c>
      <c r="N329">
        <v>0</v>
      </c>
      <c r="Q329">
        <v>78457.990000000005</v>
      </c>
      <c r="R329">
        <v>0</v>
      </c>
      <c r="S329">
        <v>2017</v>
      </c>
      <c r="T329" t="str">
        <f>VLOOKUP(J329,[1]Revedit!$A$816:$C$1019,3,FALSE)</f>
        <v>1111-GEN. PROP. TAX - REAL U</v>
      </c>
      <c r="U329" t="e">
        <f>VLOOKUP(LEFT(I329,2)*100,[1]Revedit!$A$1:$C$397,3)</f>
        <v>#VALUE!</v>
      </c>
      <c r="V329" t="e">
        <f>VLOOKUP(K329,[1]Revedit!$A$513:$C$814,3,FALSE)</f>
        <v>#N/A</v>
      </c>
    </row>
    <row r="330" spans="1:22" hidden="1" x14ac:dyDescent="0.25">
      <c r="A330" s="1">
        <v>42795</v>
      </c>
      <c r="C330">
        <v>79592</v>
      </c>
      <c r="G330" t="s">
        <v>34</v>
      </c>
      <c r="H330">
        <v>3</v>
      </c>
      <c r="J330">
        <v>1122</v>
      </c>
      <c r="L330">
        <v>9900</v>
      </c>
      <c r="M330">
        <v>0</v>
      </c>
      <c r="N330">
        <v>0</v>
      </c>
      <c r="Q330">
        <v>6851.91</v>
      </c>
      <c r="R330">
        <v>0</v>
      </c>
      <c r="S330">
        <v>2017</v>
      </c>
      <c r="T330" t="str">
        <f>VLOOKUP(J330,[1]Revedit!$A$816:$C$1019,3,FALSE)</f>
        <v>1122-PUBLIC UTILITY PERSONAL</v>
      </c>
      <c r="U330" t="e">
        <f>VLOOKUP(LEFT(I330,2)*100,[1]Revedit!$A$1:$C$397,3)</f>
        <v>#VALUE!</v>
      </c>
      <c r="V330" t="e">
        <f>VLOOKUP(K330,[1]Revedit!$A$513:$C$814,3,FALSE)</f>
        <v>#N/A</v>
      </c>
    </row>
    <row r="331" spans="1:22" hidden="1" x14ac:dyDescent="0.25">
      <c r="A331" s="1">
        <v>42795</v>
      </c>
      <c r="B331">
        <v>917145</v>
      </c>
      <c r="D331">
        <v>54410</v>
      </c>
      <c r="E331">
        <v>900021</v>
      </c>
      <c r="F331" t="s">
        <v>28</v>
      </c>
      <c r="G331" t="s">
        <v>124</v>
      </c>
      <c r="H331">
        <v>3</v>
      </c>
      <c r="I331">
        <v>2510</v>
      </c>
      <c r="K331">
        <v>845</v>
      </c>
      <c r="L331">
        <v>9900</v>
      </c>
      <c r="M331">
        <v>0</v>
      </c>
      <c r="N331">
        <v>55</v>
      </c>
      <c r="O331">
        <v>0</v>
      </c>
      <c r="P331">
        <v>0</v>
      </c>
      <c r="Q331">
        <v>0</v>
      </c>
      <c r="R331">
        <v>3942.15</v>
      </c>
      <c r="S331">
        <v>2017</v>
      </c>
      <c r="T331" t="e">
        <f>VLOOKUP(J331,[1]Revedit!$A$816:$C$1019,3,FALSE)</f>
        <v>#N/A</v>
      </c>
      <c r="U331" t="str">
        <f>VLOOKUP(LEFT(I331,2)*100,[1]Revedit!$A$1:$C$397,3)</f>
        <v>2500-FISCAL SERVICES</v>
      </c>
      <c r="V331" t="str">
        <f>VLOOKUP(K331,[1]Revedit!$A$513:$C$814,3,FALSE)</f>
        <v>845-PROPERTY TAX COLLECTION</v>
      </c>
    </row>
    <row r="332" spans="1:22" hidden="1" x14ac:dyDescent="0.25">
      <c r="A332" s="1">
        <v>42795</v>
      </c>
      <c r="B332">
        <v>917145</v>
      </c>
      <c r="D332">
        <v>54410</v>
      </c>
      <c r="E332">
        <v>900021</v>
      </c>
      <c r="F332" t="s">
        <v>28</v>
      </c>
      <c r="G332" t="s">
        <v>67</v>
      </c>
      <c r="H332">
        <v>3</v>
      </c>
      <c r="I332">
        <v>2490</v>
      </c>
      <c r="K332">
        <v>847</v>
      </c>
      <c r="L332">
        <v>9900</v>
      </c>
      <c r="M332">
        <v>0</v>
      </c>
      <c r="N332">
        <v>55</v>
      </c>
      <c r="O332">
        <v>0</v>
      </c>
      <c r="P332">
        <v>0</v>
      </c>
      <c r="Q332">
        <v>0</v>
      </c>
      <c r="R332">
        <v>0</v>
      </c>
      <c r="S332">
        <v>2017</v>
      </c>
      <c r="T332" t="e">
        <f>VLOOKUP(J332,[1]Revedit!$A$816:$C$1019,3,FALSE)</f>
        <v>#N/A</v>
      </c>
      <c r="U332" t="str">
        <f>VLOOKUP(LEFT(I332,2)*100,[1]Revedit!$A$1:$C$397,3)</f>
        <v>2400-SUPPORT SERV- ADMINISTR</v>
      </c>
      <c r="V332" t="str">
        <f>VLOOKUP(K332,[1]Revedit!$A$513:$C$814,3,FALSE)</f>
        <v>847-DELINQUENT LAND TAXES</v>
      </c>
    </row>
    <row r="333" spans="1:22" hidden="1" x14ac:dyDescent="0.25">
      <c r="A333" s="1">
        <v>42797</v>
      </c>
      <c r="C333">
        <v>79604</v>
      </c>
      <c r="G333" t="s">
        <v>107</v>
      </c>
      <c r="H333">
        <v>3</v>
      </c>
      <c r="J333">
        <v>1190</v>
      </c>
      <c r="L333">
        <v>9900</v>
      </c>
      <c r="M333">
        <v>0</v>
      </c>
      <c r="N333">
        <v>0</v>
      </c>
      <c r="Q333">
        <v>433.3</v>
      </c>
      <c r="R333">
        <v>0</v>
      </c>
      <c r="S333">
        <v>2017</v>
      </c>
      <c r="T333" t="str">
        <f>VLOOKUP(J333,[1]Revedit!$A$816:$C$1019,3,FALSE)</f>
        <v>1190-OTHER RECEIPTS (LOCAL T</v>
      </c>
      <c r="U333" t="e">
        <f>VLOOKUP(LEFT(I333,2)*100,[1]Revedit!$A$1:$C$397,3)</f>
        <v>#VALUE!</v>
      </c>
      <c r="V333" t="e">
        <f>VLOOKUP(K333,[1]Revedit!$A$513:$C$814,3,FALSE)</f>
        <v>#N/A</v>
      </c>
    </row>
    <row r="334" spans="1:22" hidden="1" x14ac:dyDescent="0.25">
      <c r="A334" s="1">
        <v>42800</v>
      </c>
      <c r="B334">
        <v>105486</v>
      </c>
      <c r="D334">
        <v>1701228</v>
      </c>
      <c r="E334">
        <v>20674</v>
      </c>
      <c r="F334" t="s">
        <v>258</v>
      </c>
      <c r="G334" t="s">
        <v>262</v>
      </c>
      <c r="H334">
        <v>3</v>
      </c>
      <c r="I334">
        <v>4134</v>
      </c>
      <c r="K334">
        <v>640</v>
      </c>
      <c r="L334">
        <v>9900</v>
      </c>
      <c r="M334">
        <v>0</v>
      </c>
      <c r="N334">
        <v>1</v>
      </c>
      <c r="O334">
        <v>0</v>
      </c>
      <c r="P334">
        <v>0</v>
      </c>
      <c r="Q334">
        <v>0</v>
      </c>
      <c r="R334">
        <v>1404</v>
      </c>
      <c r="S334">
        <v>2017</v>
      </c>
      <c r="T334" t="e">
        <f>VLOOKUP(J334,[1]Revedit!$A$816:$C$1019,3,FALSE)</f>
        <v>#N/A</v>
      </c>
      <c r="U334" t="str">
        <f>VLOOKUP(LEFT(I334,2)*100,[1]Revedit!$A$1:$C$397,3)</f>
        <v>4100-ACADEMIC &amp; SUBJECT ORIE</v>
      </c>
      <c r="V334" t="str">
        <f>VLOOKUP(K334,[1]Revedit!$A$513:$C$814,3,FALSE)</f>
        <v>640-EQUIPMENT</v>
      </c>
    </row>
    <row r="335" spans="1:22" hidden="1" x14ac:dyDescent="0.25">
      <c r="A335" s="1">
        <v>42800</v>
      </c>
      <c r="B335">
        <v>105486</v>
      </c>
      <c r="D335">
        <v>1701228</v>
      </c>
      <c r="E335">
        <v>20674</v>
      </c>
      <c r="F335" t="s">
        <v>258</v>
      </c>
      <c r="G335" t="s">
        <v>263</v>
      </c>
      <c r="H335">
        <v>3</v>
      </c>
      <c r="I335">
        <v>4134</v>
      </c>
      <c r="K335">
        <v>640</v>
      </c>
      <c r="L335">
        <v>9900</v>
      </c>
      <c r="M335">
        <v>0</v>
      </c>
      <c r="N335">
        <v>1</v>
      </c>
      <c r="O335">
        <v>0</v>
      </c>
      <c r="P335">
        <v>0</v>
      </c>
      <c r="Q335">
        <v>0</v>
      </c>
      <c r="R335">
        <v>1630</v>
      </c>
      <c r="S335">
        <v>2017</v>
      </c>
      <c r="T335" t="e">
        <f>VLOOKUP(J335,[1]Revedit!$A$816:$C$1019,3,FALSE)</f>
        <v>#N/A</v>
      </c>
      <c r="U335" t="str">
        <f>VLOOKUP(LEFT(I335,2)*100,[1]Revedit!$A$1:$C$397,3)</f>
        <v>4100-ACADEMIC &amp; SUBJECT ORIE</v>
      </c>
      <c r="V335" t="str">
        <f>VLOOKUP(K335,[1]Revedit!$A$513:$C$814,3,FALSE)</f>
        <v>640-EQUIPMENT</v>
      </c>
    </row>
    <row r="336" spans="1:22" hidden="1" x14ac:dyDescent="0.25">
      <c r="A336" s="1">
        <v>42800</v>
      </c>
      <c r="B336">
        <v>105486</v>
      </c>
      <c r="D336">
        <v>1701228</v>
      </c>
      <c r="E336">
        <v>20674</v>
      </c>
      <c r="F336" t="s">
        <v>258</v>
      </c>
      <c r="G336" t="s">
        <v>264</v>
      </c>
      <c r="H336">
        <v>3</v>
      </c>
      <c r="I336">
        <v>4134</v>
      </c>
      <c r="K336">
        <v>640</v>
      </c>
      <c r="L336">
        <v>9900</v>
      </c>
      <c r="M336">
        <v>0</v>
      </c>
      <c r="N336">
        <v>1</v>
      </c>
      <c r="O336">
        <v>0</v>
      </c>
      <c r="P336">
        <v>0</v>
      </c>
      <c r="Q336">
        <v>0</v>
      </c>
      <c r="R336">
        <v>442</v>
      </c>
      <c r="S336">
        <v>2017</v>
      </c>
      <c r="T336" t="e">
        <f>VLOOKUP(J336,[1]Revedit!$A$816:$C$1019,3,FALSE)</f>
        <v>#N/A</v>
      </c>
      <c r="U336" t="str">
        <f>VLOOKUP(LEFT(I336,2)*100,[1]Revedit!$A$1:$C$397,3)</f>
        <v>4100-ACADEMIC &amp; SUBJECT ORIE</v>
      </c>
      <c r="V336" t="str">
        <f>VLOOKUP(K336,[1]Revedit!$A$513:$C$814,3,FALSE)</f>
        <v>640-EQUIPMENT</v>
      </c>
    </row>
    <row r="337" spans="1:22" hidden="1" x14ac:dyDescent="0.25">
      <c r="A337" s="1">
        <v>42800</v>
      </c>
      <c r="B337">
        <v>105486</v>
      </c>
      <c r="D337">
        <v>1701228</v>
      </c>
      <c r="E337">
        <v>20674</v>
      </c>
      <c r="F337" t="s">
        <v>258</v>
      </c>
      <c r="G337" t="s">
        <v>265</v>
      </c>
      <c r="H337">
        <v>3</v>
      </c>
      <c r="I337">
        <v>4134</v>
      </c>
      <c r="K337">
        <v>640</v>
      </c>
      <c r="L337">
        <v>9900</v>
      </c>
      <c r="M337">
        <v>0</v>
      </c>
      <c r="N337">
        <v>1</v>
      </c>
      <c r="O337">
        <v>0</v>
      </c>
      <c r="P337">
        <v>0</v>
      </c>
      <c r="Q337">
        <v>0</v>
      </c>
      <c r="R337">
        <v>458</v>
      </c>
      <c r="S337">
        <v>2017</v>
      </c>
      <c r="T337" t="e">
        <f>VLOOKUP(J337,[1]Revedit!$A$816:$C$1019,3,FALSE)</f>
        <v>#N/A</v>
      </c>
      <c r="U337" t="str">
        <f>VLOOKUP(LEFT(I337,2)*100,[1]Revedit!$A$1:$C$397,3)</f>
        <v>4100-ACADEMIC &amp; SUBJECT ORIE</v>
      </c>
      <c r="V337" t="str">
        <f>VLOOKUP(K337,[1]Revedit!$A$513:$C$814,3,FALSE)</f>
        <v>640-EQUIPMENT</v>
      </c>
    </row>
    <row r="338" spans="1:22" hidden="1" x14ac:dyDescent="0.25">
      <c r="A338" s="1">
        <v>42800</v>
      </c>
      <c r="B338">
        <v>105486</v>
      </c>
      <c r="D338">
        <v>1701228</v>
      </c>
      <c r="E338">
        <v>20674</v>
      </c>
      <c r="F338" t="s">
        <v>258</v>
      </c>
      <c r="G338" t="s">
        <v>266</v>
      </c>
      <c r="H338">
        <v>3</v>
      </c>
      <c r="I338">
        <v>4134</v>
      </c>
      <c r="K338">
        <v>640</v>
      </c>
      <c r="L338">
        <v>9900</v>
      </c>
      <c r="M338">
        <v>0</v>
      </c>
      <c r="N338">
        <v>1</v>
      </c>
      <c r="O338">
        <v>0</v>
      </c>
      <c r="P338">
        <v>0</v>
      </c>
      <c r="Q338">
        <v>0</v>
      </c>
      <c r="R338">
        <v>472</v>
      </c>
      <c r="S338">
        <v>2017</v>
      </c>
      <c r="T338" t="e">
        <f>VLOOKUP(J338,[1]Revedit!$A$816:$C$1019,3,FALSE)</f>
        <v>#N/A</v>
      </c>
      <c r="U338" t="str">
        <f>VLOOKUP(LEFT(I338,2)*100,[1]Revedit!$A$1:$C$397,3)</f>
        <v>4100-ACADEMIC &amp; SUBJECT ORIE</v>
      </c>
      <c r="V338" t="str">
        <f>VLOOKUP(K338,[1]Revedit!$A$513:$C$814,3,FALSE)</f>
        <v>640-EQUIPMENT</v>
      </c>
    </row>
    <row r="339" spans="1:22" hidden="1" x14ac:dyDescent="0.25">
      <c r="A339" s="1">
        <v>42800</v>
      </c>
      <c r="B339">
        <v>105486</v>
      </c>
      <c r="D339">
        <v>1701228</v>
      </c>
      <c r="E339">
        <v>20674</v>
      </c>
      <c r="F339" t="s">
        <v>258</v>
      </c>
      <c r="G339" t="s">
        <v>267</v>
      </c>
      <c r="H339">
        <v>3</v>
      </c>
      <c r="I339">
        <v>4134</v>
      </c>
      <c r="K339">
        <v>640</v>
      </c>
      <c r="L339">
        <v>9900</v>
      </c>
      <c r="M339">
        <v>0</v>
      </c>
      <c r="N339">
        <v>1</v>
      </c>
      <c r="O339">
        <v>0</v>
      </c>
      <c r="P339">
        <v>0</v>
      </c>
      <c r="Q339">
        <v>0</v>
      </c>
      <c r="R339">
        <v>180</v>
      </c>
      <c r="S339">
        <v>2017</v>
      </c>
      <c r="T339" t="e">
        <f>VLOOKUP(J339,[1]Revedit!$A$816:$C$1019,3,FALSE)</f>
        <v>#N/A</v>
      </c>
      <c r="U339" t="str">
        <f>VLOOKUP(LEFT(I339,2)*100,[1]Revedit!$A$1:$C$397,3)</f>
        <v>4100-ACADEMIC &amp; SUBJECT ORIE</v>
      </c>
      <c r="V339" t="str">
        <f>VLOOKUP(K339,[1]Revedit!$A$513:$C$814,3,FALSE)</f>
        <v>640-EQUIPMENT</v>
      </c>
    </row>
    <row r="340" spans="1:22" hidden="1" x14ac:dyDescent="0.25">
      <c r="A340" s="1">
        <v>42800</v>
      </c>
      <c r="B340">
        <v>105486</v>
      </c>
      <c r="D340">
        <v>1701228</v>
      </c>
      <c r="E340">
        <v>20674</v>
      </c>
      <c r="F340" t="s">
        <v>258</v>
      </c>
      <c r="G340" t="s">
        <v>96</v>
      </c>
      <c r="H340">
        <v>3</v>
      </c>
      <c r="I340">
        <v>4134</v>
      </c>
      <c r="K340">
        <v>640</v>
      </c>
      <c r="L340">
        <v>9900</v>
      </c>
      <c r="M340">
        <v>0</v>
      </c>
      <c r="N340">
        <v>1</v>
      </c>
      <c r="O340">
        <v>0</v>
      </c>
      <c r="P340">
        <v>0</v>
      </c>
      <c r="Q340">
        <v>0</v>
      </c>
      <c r="R340">
        <v>0</v>
      </c>
      <c r="S340">
        <v>2017</v>
      </c>
      <c r="T340" t="e">
        <f>VLOOKUP(J340,[1]Revedit!$A$816:$C$1019,3,FALSE)</f>
        <v>#N/A</v>
      </c>
      <c r="U340" t="str">
        <f>VLOOKUP(LEFT(I340,2)*100,[1]Revedit!$A$1:$C$397,3)</f>
        <v>4100-ACADEMIC &amp; SUBJECT ORIE</v>
      </c>
      <c r="V340" t="str">
        <f>VLOOKUP(K340,[1]Revedit!$A$513:$C$814,3,FALSE)</f>
        <v>640-EQUIPMENT</v>
      </c>
    </row>
    <row r="341" spans="1:22" hidden="1" x14ac:dyDescent="0.25">
      <c r="A341" s="1">
        <v>42800</v>
      </c>
      <c r="B341">
        <v>917146</v>
      </c>
      <c r="D341">
        <v>54411</v>
      </c>
      <c r="E341">
        <v>900021</v>
      </c>
      <c r="F341" t="s">
        <v>28</v>
      </c>
      <c r="G341" t="s">
        <v>124</v>
      </c>
      <c r="H341">
        <v>3</v>
      </c>
      <c r="I341">
        <v>2510</v>
      </c>
      <c r="K341">
        <v>845</v>
      </c>
      <c r="L341">
        <v>9900</v>
      </c>
      <c r="M341">
        <v>0</v>
      </c>
      <c r="N341">
        <v>55</v>
      </c>
      <c r="O341">
        <v>0</v>
      </c>
      <c r="P341">
        <v>0</v>
      </c>
      <c r="Q341">
        <v>0</v>
      </c>
      <c r="R341">
        <v>60.08</v>
      </c>
      <c r="S341">
        <v>2017</v>
      </c>
      <c r="T341" t="e">
        <f>VLOOKUP(J341,[1]Revedit!$A$816:$C$1019,3,FALSE)</f>
        <v>#N/A</v>
      </c>
      <c r="U341" t="str">
        <f>VLOOKUP(LEFT(I341,2)*100,[1]Revedit!$A$1:$C$397,3)</f>
        <v>2500-FISCAL SERVICES</v>
      </c>
      <c r="V341" t="str">
        <f>VLOOKUP(K341,[1]Revedit!$A$513:$C$814,3,FALSE)</f>
        <v>845-PROPERTY TAX COLLECTION</v>
      </c>
    </row>
    <row r="342" spans="1:22" hidden="1" x14ac:dyDescent="0.25">
      <c r="A342" s="1">
        <v>42803</v>
      </c>
      <c r="C342">
        <v>79654</v>
      </c>
      <c r="G342" t="s">
        <v>26</v>
      </c>
      <c r="H342">
        <v>3</v>
      </c>
      <c r="J342">
        <v>1111</v>
      </c>
      <c r="L342">
        <v>9900</v>
      </c>
      <c r="M342">
        <v>0</v>
      </c>
      <c r="N342">
        <v>0</v>
      </c>
      <c r="Q342">
        <v>2225.0100000000002</v>
      </c>
      <c r="R342">
        <v>0</v>
      </c>
      <c r="S342">
        <v>2017</v>
      </c>
      <c r="T342" t="str">
        <f>VLOOKUP(J342,[1]Revedit!$A$816:$C$1019,3,FALSE)</f>
        <v>1111-GEN. PROP. TAX - REAL U</v>
      </c>
      <c r="U342" t="e">
        <f>VLOOKUP(LEFT(I342,2)*100,[1]Revedit!$A$1:$C$397,3)</f>
        <v>#VALUE!</v>
      </c>
      <c r="V342" t="e">
        <f>VLOOKUP(K342,[1]Revedit!$A$513:$C$814,3,FALSE)</f>
        <v>#N/A</v>
      </c>
    </row>
    <row r="343" spans="1:22" hidden="1" x14ac:dyDescent="0.25">
      <c r="A343" s="1">
        <v>42803</v>
      </c>
      <c r="B343">
        <v>917147</v>
      </c>
      <c r="D343">
        <v>54412</v>
      </c>
      <c r="E343">
        <v>900021</v>
      </c>
      <c r="F343" t="s">
        <v>28</v>
      </c>
      <c r="G343" t="s">
        <v>124</v>
      </c>
      <c r="H343">
        <v>3</v>
      </c>
      <c r="I343">
        <v>2510</v>
      </c>
      <c r="K343">
        <v>845</v>
      </c>
      <c r="L343">
        <v>9900</v>
      </c>
      <c r="M343">
        <v>0</v>
      </c>
      <c r="N343">
        <v>55</v>
      </c>
      <c r="O343">
        <v>0</v>
      </c>
      <c r="P343">
        <v>0</v>
      </c>
      <c r="Q343">
        <v>0</v>
      </c>
      <c r="R343">
        <v>57.99</v>
      </c>
      <c r="S343">
        <v>2017</v>
      </c>
      <c r="T343" t="e">
        <f>VLOOKUP(J343,[1]Revedit!$A$816:$C$1019,3,FALSE)</f>
        <v>#N/A</v>
      </c>
      <c r="U343" t="str">
        <f>VLOOKUP(LEFT(I343,2)*100,[1]Revedit!$A$1:$C$397,3)</f>
        <v>2500-FISCAL SERVICES</v>
      </c>
      <c r="V343" t="str">
        <f>VLOOKUP(K343,[1]Revedit!$A$513:$C$814,3,FALSE)</f>
        <v>845-PROPERTY TAX COLLECTION</v>
      </c>
    </row>
    <row r="344" spans="1:22" hidden="1" x14ac:dyDescent="0.25">
      <c r="A344" s="1">
        <v>42815</v>
      </c>
      <c r="C344">
        <v>79734</v>
      </c>
      <c r="G344" t="s">
        <v>126</v>
      </c>
      <c r="H344">
        <v>3</v>
      </c>
      <c r="I344">
        <v>2720</v>
      </c>
      <c r="K344">
        <v>640</v>
      </c>
      <c r="L344">
        <v>9900</v>
      </c>
      <c r="M344">
        <v>0</v>
      </c>
      <c r="N344">
        <v>4</v>
      </c>
      <c r="O344">
        <v>0</v>
      </c>
      <c r="P344">
        <v>0</v>
      </c>
      <c r="Q344">
        <v>0</v>
      </c>
      <c r="R344">
        <v>-6</v>
      </c>
      <c r="S344">
        <v>2017</v>
      </c>
      <c r="T344" t="e">
        <f>VLOOKUP(J344,[1]Revedit!$A$816:$C$1019,3,FALSE)</f>
        <v>#N/A</v>
      </c>
      <c r="U344" t="str">
        <f>VLOOKUP(LEFT(I344,2)*100,[1]Revedit!$A$1:$C$397,3)</f>
        <v>2700-OPERATION &amp; MAINT OF PL</v>
      </c>
      <c r="V344" t="str">
        <f>VLOOKUP(K344,[1]Revedit!$A$513:$C$814,3,FALSE)</f>
        <v>640-EQUIPMENT</v>
      </c>
    </row>
    <row r="345" spans="1:22" hidden="1" x14ac:dyDescent="0.25">
      <c r="A345" s="1">
        <v>42815</v>
      </c>
      <c r="C345">
        <v>79734</v>
      </c>
      <c r="G345" t="s">
        <v>44</v>
      </c>
      <c r="H345">
        <v>3</v>
      </c>
      <c r="I345">
        <v>2720</v>
      </c>
      <c r="K345">
        <v>640</v>
      </c>
      <c r="L345">
        <v>9900</v>
      </c>
      <c r="M345">
        <v>0</v>
      </c>
      <c r="N345">
        <v>4</v>
      </c>
      <c r="O345">
        <v>0</v>
      </c>
      <c r="P345">
        <v>0</v>
      </c>
      <c r="Q345">
        <v>0</v>
      </c>
      <c r="R345">
        <v>0</v>
      </c>
      <c r="S345">
        <v>2017</v>
      </c>
      <c r="T345" t="e">
        <f>VLOOKUP(J345,[1]Revedit!$A$816:$C$1019,3,FALSE)</f>
        <v>#N/A</v>
      </c>
      <c r="U345" t="str">
        <f>VLOOKUP(LEFT(I345,2)*100,[1]Revedit!$A$1:$C$397,3)</f>
        <v>2700-OPERATION &amp; MAINT OF PL</v>
      </c>
      <c r="V345" t="str">
        <f>VLOOKUP(K345,[1]Revedit!$A$513:$C$814,3,FALSE)</f>
        <v>640-EQUIPMENT</v>
      </c>
    </row>
    <row r="346" spans="1:22" hidden="1" x14ac:dyDescent="0.25">
      <c r="A346" s="1">
        <v>42817</v>
      </c>
      <c r="C346">
        <v>79781</v>
      </c>
      <c r="G346" t="s">
        <v>76</v>
      </c>
      <c r="H346">
        <v>3</v>
      </c>
      <c r="J346">
        <v>1190</v>
      </c>
      <c r="L346">
        <v>9900</v>
      </c>
      <c r="M346">
        <v>0</v>
      </c>
      <c r="N346">
        <v>0</v>
      </c>
      <c r="Q346">
        <v>2.12</v>
      </c>
      <c r="R346">
        <v>0</v>
      </c>
      <c r="S346">
        <v>2017</v>
      </c>
      <c r="T346" t="str">
        <f>VLOOKUP(J346,[1]Revedit!$A$816:$C$1019,3,FALSE)</f>
        <v>1190-OTHER RECEIPTS (LOCAL T</v>
      </c>
      <c r="U346" t="e">
        <f>VLOOKUP(LEFT(I346,2)*100,[1]Revedit!$A$1:$C$397,3)</f>
        <v>#VALUE!</v>
      </c>
      <c r="V346" t="e">
        <f>VLOOKUP(K346,[1]Revedit!$A$513:$C$814,3,FALSE)</f>
        <v>#N/A</v>
      </c>
    </row>
    <row r="347" spans="1:22" hidden="1" x14ac:dyDescent="0.25">
      <c r="A347" s="1">
        <v>42817</v>
      </c>
      <c r="B347">
        <v>917155</v>
      </c>
      <c r="D347">
        <v>54413</v>
      </c>
      <c r="E347">
        <v>900021</v>
      </c>
      <c r="F347" t="s">
        <v>28</v>
      </c>
      <c r="G347" t="s">
        <v>124</v>
      </c>
      <c r="H347">
        <v>3</v>
      </c>
      <c r="I347">
        <v>2510</v>
      </c>
      <c r="K347">
        <v>845</v>
      </c>
      <c r="L347">
        <v>9900</v>
      </c>
      <c r="M347">
        <v>0</v>
      </c>
      <c r="N347">
        <v>55</v>
      </c>
      <c r="O347">
        <v>0</v>
      </c>
      <c r="P347">
        <v>0</v>
      </c>
      <c r="Q347">
        <v>0</v>
      </c>
      <c r="R347">
        <v>0.23</v>
      </c>
      <c r="S347">
        <v>2017</v>
      </c>
      <c r="T347" t="e">
        <f>VLOOKUP(J347,[1]Revedit!$A$816:$C$1019,3,FALSE)</f>
        <v>#N/A</v>
      </c>
      <c r="U347" t="str">
        <f>VLOOKUP(LEFT(I347,2)*100,[1]Revedit!$A$1:$C$397,3)</f>
        <v>2500-FISCAL SERVICES</v>
      </c>
      <c r="V347" t="str">
        <f>VLOOKUP(K347,[1]Revedit!$A$513:$C$814,3,FALSE)</f>
        <v>845-PROPERTY TAX COLLECTION</v>
      </c>
    </row>
    <row r="348" spans="1:22" hidden="1" x14ac:dyDescent="0.25">
      <c r="A348" s="1">
        <v>42821</v>
      </c>
      <c r="C348">
        <v>79819</v>
      </c>
      <c r="G348" t="s">
        <v>110</v>
      </c>
      <c r="H348">
        <v>3</v>
      </c>
      <c r="J348">
        <v>3131</v>
      </c>
      <c r="L348">
        <v>9900</v>
      </c>
      <c r="M348">
        <v>0</v>
      </c>
      <c r="N348">
        <v>0</v>
      </c>
      <c r="Q348">
        <v>23039.21</v>
      </c>
      <c r="R348">
        <v>0</v>
      </c>
      <c r="S348">
        <v>2017</v>
      </c>
      <c r="T348" t="str">
        <f>VLOOKUP(J348,[1]Revedit!$A$816:$C$1019,3,FALSE)</f>
        <v>3131-10% AND 2.5% ROLLBACK</v>
      </c>
      <c r="U348" t="e">
        <f>VLOOKUP(LEFT(I348,2)*100,[1]Revedit!$A$1:$C$397,3)</f>
        <v>#VALUE!</v>
      </c>
      <c r="V348" t="e">
        <f>VLOOKUP(K348,[1]Revedit!$A$513:$C$814,3,FALSE)</f>
        <v>#N/A</v>
      </c>
    </row>
    <row r="349" spans="1:22" hidden="1" x14ac:dyDescent="0.25">
      <c r="A349" s="1">
        <v>42821</v>
      </c>
      <c r="C349">
        <v>79819</v>
      </c>
      <c r="G349" t="s">
        <v>111</v>
      </c>
      <c r="H349">
        <v>3</v>
      </c>
      <c r="J349">
        <v>3132</v>
      </c>
      <c r="L349">
        <v>9900</v>
      </c>
      <c r="M349">
        <v>0</v>
      </c>
      <c r="N349">
        <v>0</v>
      </c>
      <c r="Q349">
        <v>9114.1299999999992</v>
      </c>
      <c r="R349">
        <v>0</v>
      </c>
      <c r="S349">
        <v>2017</v>
      </c>
      <c r="T349" t="str">
        <f>VLOOKUP(J349,[1]Revedit!$A$816:$C$1019,3,FALSE)</f>
        <v>3132-HOMESTEAD EXEMPTION</v>
      </c>
      <c r="U349" t="e">
        <f>VLOOKUP(LEFT(I349,2)*100,[1]Revedit!$A$1:$C$397,3)</f>
        <v>#VALUE!</v>
      </c>
      <c r="V349" t="e">
        <f>VLOOKUP(K349,[1]Revedit!$A$513:$C$814,3,FALSE)</f>
        <v>#N/A</v>
      </c>
    </row>
    <row r="350" spans="1:22" hidden="1" x14ac:dyDescent="0.25">
      <c r="A350" s="1">
        <v>42821</v>
      </c>
      <c r="B350">
        <v>917157</v>
      </c>
      <c r="D350">
        <v>54414</v>
      </c>
      <c r="E350">
        <v>900021</v>
      </c>
      <c r="F350" t="s">
        <v>28</v>
      </c>
      <c r="G350" t="s">
        <v>50</v>
      </c>
      <c r="H350">
        <v>3</v>
      </c>
      <c r="I350">
        <v>2510</v>
      </c>
      <c r="K350">
        <v>845</v>
      </c>
      <c r="L350">
        <v>9900</v>
      </c>
      <c r="M350">
        <v>0</v>
      </c>
      <c r="N350">
        <v>55</v>
      </c>
      <c r="O350">
        <v>0</v>
      </c>
      <c r="P350">
        <v>0</v>
      </c>
      <c r="Q350">
        <v>0</v>
      </c>
      <c r="R350">
        <v>187.31</v>
      </c>
      <c r="S350">
        <v>2017</v>
      </c>
      <c r="T350" t="e">
        <f>VLOOKUP(J350,[1]Revedit!$A$816:$C$1019,3,FALSE)</f>
        <v>#N/A</v>
      </c>
      <c r="U350" t="str">
        <f>VLOOKUP(LEFT(I350,2)*100,[1]Revedit!$A$1:$C$397,3)</f>
        <v>2500-FISCAL SERVICES</v>
      </c>
      <c r="V350" t="str">
        <f>VLOOKUP(K350,[1]Revedit!$A$513:$C$814,3,FALSE)</f>
        <v>845-PROPERTY TAX COLLECTION</v>
      </c>
    </row>
    <row r="351" spans="1:22" hidden="1" x14ac:dyDescent="0.25">
      <c r="A351" s="1">
        <v>42836</v>
      </c>
      <c r="B351">
        <v>105826</v>
      </c>
      <c r="D351">
        <v>1702267</v>
      </c>
      <c r="E351">
        <v>11195</v>
      </c>
      <c r="F351" t="s">
        <v>61</v>
      </c>
      <c r="G351" t="s">
        <v>268</v>
      </c>
      <c r="H351">
        <v>3</v>
      </c>
      <c r="I351">
        <v>4134</v>
      </c>
      <c r="K351">
        <v>640</v>
      </c>
      <c r="L351">
        <v>9900</v>
      </c>
      <c r="M351">
        <v>0</v>
      </c>
      <c r="N351">
        <v>2</v>
      </c>
      <c r="O351">
        <v>0</v>
      </c>
      <c r="P351">
        <v>0</v>
      </c>
      <c r="Q351">
        <v>0</v>
      </c>
      <c r="R351">
        <v>3119.98</v>
      </c>
      <c r="S351">
        <v>2017</v>
      </c>
      <c r="T351" t="e">
        <f>VLOOKUP(J351,[1]Revedit!$A$816:$C$1019,3,FALSE)</f>
        <v>#N/A</v>
      </c>
      <c r="U351" t="str">
        <f>VLOOKUP(LEFT(I351,2)*100,[1]Revedit!$A$1:$C$397,3)</f>
        <v>4100-ACADEMIC &amp; SUBJECT ORIE</v>
      </c>
      <c r="V351" t="str">
        <f>VLOOKUP(K351,[1]Revedit!$A$513:$C$814,3,FALSE)</f>
        <v>640-EQUIPMENT</v>
      </c>
    </row>
    <row r="352" spans="1:22" hidden="1" x14ac:dyDescent="0.25">
      <c r="A352" s="1">
        <v>42836</v>
      </c>
      <c r="B352">
        <v>105826</v>
      </c>
      <c r="D352">
        <v>1702267</v>
      </c>
      <c r="E352">
        <v>11195</v>
      </c>
      <c r="F352" t="s">
        <v>61</v>
      </c>
      <c r="G352" t="s">
        <v>269</v>
      </c>
      <c r="H352">
        <v>3</v>
      </c>
      <c r="I352">
        <v>4134</v>
      </c>
      <c r="K352">
        <v>640</v>
      </c>
      <c r="L352">
        <v>9900</v>
      </c>
      <c r="M352">
        <v>0</v>
      </c>
      <c r="N352">
        <v>2</v>
      </c>
      <c r="O352">
        <v>0</v>
      </c>
      <c r="P352">
        <v>0</v>
      </c>
      <c r="Q352">
        <v>0</v>
      </c>
      <c r="R352">
        <v>4161.99</v>
      </c>
      <c r="S352">
        <v>2017</v>
      </c>
      <c r="T352" t="e">
        <f>VLOOKUP(J352,[1]Revedit!$A$816:$C$1019,3,FALSE)</f>
        <v>#N/A</v>
      </c>
      <c r="U352" t="str">
        <f>VLOOKUP(LEFT(I352,2)*100,[1]Revedit!$A$1:$C$397,3)</f>
        <v>4100-ACADEMIC &amp; SUBJECT ORIE</v>
      </c>
      <c r="V352" t="str">
        <f>VLOOKUP(K352,[1]Revedit!$A$513:$C$814,3,FALSE)</f>
        <v>640-EQUIPMENT</v>
      </c>
    </row>
    <row r="353" spans="1:22" hidden="1" x14ac:dyDescent="0.25">
      <c r="A353" s="1">
        <v>42836</v>
      </c>
      <c r="B353">
        <v>105826</v>
      </c>
      <c r="D353">
        <v>1702267</v>
      </c>
      <c r="E353">
        <v>11195</v>
      </c>
      <c r="F353" t="s">
        <v>61</v>
      </c>
      <c r="G353" t="s">
        <v>270</v>
      </c>
      <c r="H353">
        <v>3</v>
      </c>
      <c r="I353">
        <v>4134</v>
      </c>
      <c r="K353">
        <v>640</v>
      </c>
      <c r="L353">
        <v>9900</v>
      </c>
      <c r="M353">
        <v>0</v>
      </c>
      <c r="N353">
        <v>2</v>
      </c>
      <c r="O353">
        <v>0</v>
      </c>
      <c r="P353">
        <v>0</v>
      </c>
      <c r="Q353">
        <v>0</v>
      </c>
      <c r="R353">
        <v>1308.03</v>
      </c>
      <c r="S353">
        <v>2017</v>
      </c>
      <c r="T353" t="e">
        <f>VLOOKUP(J353,[1]Revedit!$A$816:$C$1019,3,FALSE)</f>
        <v>#N/A</v>
      </c>
      <c r="U353" t="str">
        <f>VLOOKUP(LEFT(I353,2)*100,[1]Revedit!$A$1:$C$397,3)</f>
        <v>4100-ACADEMIC &amp; SUBJECT ORIE</v>
      </c>
      <c r="V353" t="str">
        <f>VLOOKUP(K353,[1]Revedit!$A$513:$C$814,3,FALSE)</f>
        <v>640-EQUIPMENT</v>
      </c>
    </row>
    <row r="354" spans="1:22" hidden="1" x14ac:dyDescent="0.25">
      <c r="A354" s="1">
        <v>42849</v>
      </c>
      <c r="B354">
        <v>105929</v>
      </c>
      <c r="D354">
        <v>1701228</v>
      </c>
      <c r="E354">
        <v>20674</v>
      </c>
      <c r="F354" t="s">
        <v>258</v>
      </c>
      <c r="G354" t="s">
        <v>271</v>
      </c>
      <c r="H354">
        <v>3</v>
      </c>
      <c r="I354">
        <v>4134</v>
      </c>
      <c r="K354">
        <v>640</v>
      </c>
      <c r="L354">
        <v>9900</v>
      </c>
      <c r="M354">
        <v>0</v>
      </c>
      <c r="N354">
        <v>1</v>
      </c>
      <c r="O354">
        <v>0</v>
      </c>
      <c r="P354">
        <v>0</v>
      </c>
      <c r="Q354">
        <v>0</v>
      </c>
      <c r="R354">
        <v>365</v>
      </c>
      <c r="S354">
        <v>2017</v>
      </c>
      <c r="T354" t="e">
        <f>VLOOKUP(J354,[1]Revedit!$A$816:$C$1019,3,FALSE)</f>
        <v>#N/A</v>
      </c>
      <c r="U354" t="str">
        <f>VLOOKUP(LEFT(I354,2)*100,[1]Revedit!$A$1:$C$397,3)</f>
        <v>4100-ACADEMIC &amp; SUBJECT ORIE</v>
      </c>
      <c r="V354" t="str">
        <f>VLOOKUP(K354,[1]Revedit!$A$513:$C$814,3,FALSE)</f>
        <v>640-EQUIPMENT</v>
      </c>
    </row>
    <row r="355" spans="1:22" hidden="1" x14ac:dyDescent="0.25">
      <c r="A355" s="1">
        <v>42849</v>
      </c>
      <c r="B355">
        <v>105929</v>
      </c>
      <c r="D355">
        <v>1701228</v>
      </c>
      <c r="E355">
        <v>20674</v>
      </c>
      <c r="F355" t="s">
        <v>258</v>
      </c>
      <c r="G355" t="s">
        <v>272</v>
      </c>
      <c r="H355">
        <v>3</v>
      </c>
      <c r="I355">
        <v>4134</v>
      </c>
      <c r="K355">
        <v>640</v>
      </c>
      <c r="L355">
        <v>9900</v>
      </c>
      <c r="M355">
        <v>0</v>
      </c>
      <c r="N355">
        <v>1</v>
      </c>
      <c r="O355">
        <v>0</v>
      </c>
      <c r="P355">
        <v>0</v>
      </c>
      <c r="Q355">
        <v>0</v>
      </c>
      <c r="R355">
        <v>412</v>
      </c>
      <c r="S355">
        <v>2017</v>
      </c>
      <c r="T355" t="e">
        <f>VLOOKUP(J355,[1]Revedit!$A$816:$C$1019,3,FALSE)</f>
        <v>#N/A</v>
      </c>
      <c r="U355" t="str">
        <f>VLOOKUP(LEFT(I355,2)*100,[1]Revedit!$A$1:$C$397,3)</f>
        <v>4100-ACADEMIC &amp; SUBJECT ORIE</v>
      </c>
      <c r="V355" t="str">
        <f>VLOOKUP(K355,[1]Revedit!$A$513:$C$814,3,FALSE)</f>
        <v>640-EQUIPMENT</v>
      </c>
    </row>
    <row r="356" spans="1:22" hidden="1" x14ac:dyDescent="0.25">
      <c r="A356" s="1">
        <v>42873</v>
      </c>
      <c r="B356">
        <v>106222</v>
      </c>
      <c r="D356">
        <v>1755451</v>
      </c>
      <c r="E356">
        <v>18266</v>
      </c>
      <c r="F356" t="s">
        <v>273</v>
      </c>
      <c r="G356" t="s">
        <v>274</v>
      </c>
      <c r="H356">
        <v>3</v>
      </c>
      <c r="I356">
        <v>2790</v>
      </c>
      <c r="K356">
        <v>419</v>
      </c>
      <c r="L356">
        <v>9900</v>
      </c>
      <c r="M356">
        <v>0</v>
      </c>
      <c r="N356">
        <v>55</v>
      </c>
      <c r="O356">
        <v>0</v>
      </c>
      <c r="P356">
        <v>0</v>
      </c>
      <c r="Q356">
        <v>0</v>
      </c>
      <c r="R356">
        <v>0</v>
      </c>
      <c r="S356">
        <v>2017</v>
      </c>
      <c r="T356" t="e">
        <f>VLOOKUP(J356,[1]Revedit!$A$816:$C$1019,3,FALSE)</f>
        <v>#N/A</v>
      </c>
      <c r="U356" t="str">
        <f>VLOOKUP(LEFT(I356,2)*100,[1]Revedit!$A$1:$C$397,3)</f>
        <v>2700-OPERATION &amp; MAINT OF PL</v>
      </c>
      <c r="V356" t="str">
        <f>VLOOKUP(K356,[1]Revedit!$A$513:$C$814,3,FALSE)</f>
        <v>419-OTHER PROFESSIONAL &amp; TE</v>
      </c>
    </row>
    <row r="357" spans="1:22" hidden="1" x14ac:dyDescent="0.25">
      <c r="A357" s="1">
        <v>42873</v>
      </c>
      <c r="B357">
        <v>106222</v>
      </c>
      <c r="D357">
        <v>1755451</v>
      </c>
      <c r="E357">
        <v>18266</v>
      </c>
      <c r="F357" t="s">
        <v>273</v>
      </c>
      <c r="G357" t="s">
        <v>275</v>
      </c>
      <c r="H357">
        <v>3</v>
      </c>
      <c r="I357">
        <v>2790</v>
      </c>
      <c r="K357">
        <v>419</v>
      </c>
      <c r="L357">
        <v>9900</v>
      </c>
      <c r="M357">
        <v>0</v>
      </c>
      <c r="N357">
        <v>55</v>
      </c>
      <c r="O357">
        <v>0</v>
      </c>
      <c r="P357">
        <v>0</v>
      </c>
      <c r="Q357">
        <v>0</v>
      </c>
      <c r="R357">
        <v>12500</v>
      </c>
      <c r="S357">
        <v>2017</v>
      </c>
      <c r="T357" t="e">
        <f>VLOOKUP(J357,[1]Revedit!$A$816:$C$1019,3,FALSE)</f>
        <v>#N/A</v>
      </c>
      <c r="U357" t="str">
        <f>VLOOKUP(LEFT(I357,2)*100,[1]Revedit!$A$1:$C$397,3)</f>
        <v>2700-OPERATION &amp; MAINT OF PL</v>
      </c>
      <c r="V357" t="str">
        <f>VLOOKUP(K357,[1]Revedit!$A$513:$C$814,3,FALSE)</f>
        <v>419-OTHER PROFESSIONAL &amp; TE</v>
      </c>
    </row>
    <row r="358" spans="1:22" hidden="1" x14ac:dyDescent="0.25">
      <c r="A358" s="1">
        <v>42877</v>
      </c>
      <c r="B358">
        <v>106230</v>
      </c>
      <c r="D358">
        <v>1701364</v>
      </c>
      <c r="E358">
        <v>11195</v>
      </c>
      <c r="F358" t="s">
        <v>61</v>
      </c>
      <c r="G358" t="s">
        <v>276</v>
      </c>
      <c r="H358">
        <v>3</v>
      </c>
      <c r="I358">
        <v>4134</v>
      </c>
      <c r="K358">
        <v>640</v>
      </c>
      <c r="L358">
        <v>9900</v>
      </c>
      <c r="M358">
        <v>0</v>
      </c>
      <c r="N358">
        <v>1</v>
      </c>
      <c r="O358">
        <v>0</v>
      </c>
      <c r="P358">
        <v>0</v>
      </c>
      <c r="Q358">
        <v>0</v>
      </c>
      <c r="R358">
        <v>936.99</v>
      </c>
      <c r="S358">
        <v>2017</v>
      </c>
      <c r="T358" t="e">
        <f>VLOOKUP(J358,[1]Revedit!$A$816:$C$1019,3,FALSE)</f>
        <v>#N/A</v>
      </c>
      <c r="U358" t="str">
        <f>VLOOKUP(LEFT(I358,2)*100,[1]Revedit!$A$1:$C$397,3)</f>
        <v>4100-ACADEMIC &amp; SUBJECT ORIE</v>
      </c>
      <c r="V358" t="str">
        <f>VLOOKUP(K358,[1]Revedit!$A$513:$C$814,3,FALSE)</f>
        <v>640-EQUIPMENT</v>
      </c>
    </row>
    <row r="359" spans="1:22" hidden="1" x14ac:dyDescent="0.25">
      <c r="A359" s="1">
        <v>42877</v>
      </c>
      <c r="B359">
        <v>106230</v>
      </c>
      <c r="D359">
        <v>1701364</v>
      </c>
      <c r="E359">
        <v>11195</v>
      </c>
      <c r="F359" t="s">
        <v>61</v>
      </c>
      <c r="G359" t="s">
        <v>277</v>
      </c>
      <c r="H359">
        <v>3</v>
      </c>
      <c r="I359">
        <v>4134</v>
      </c>
      <c r="K359">
        <v>640</v>
      </c>
      <c r="L359">
        <v>9900</v>
      </c>
      <c r="M359">
        <v>0</v>
      </c>
      <c r="N359">
        <v>1</v>
      </c>
      <c r="O359">
        <v>0</v>
      </c>
      <c r="P359">
        <v>0</v>
      </c>
      <c r="Q359">
        <v>0</v>
      </c>
      <c r="R359">
        <v>0</v>
      </c>
      <c r="S359">
        <v>2017</v>
      </c>
      <c r="T359" t="e">
        <f>VLOOKUP(J359,[1]Revedit!$A$816:$C$1019,3,FALSE)</f>
        <v>#N/A</v>
      </c>
      <c r="U359" t="str">
        <f>VLOOKUP(LEFT(I359,2)*100,[1]Revedit!$A$1:$C$397,3)</f>
        <v>4100-ACADEMIC &amp; SUBJECT ORIE</v>
      </c>
      <c r="V359" t="str">
        <f>VLOOKUP(K359,[1]Revedit!$A$513:$C$814,3,FALSE)</f>
        <v>640-EQUIPMENT</v>
      </c>
    </row>
    <row r="360" spans="1:22" hidden="1" x14ac:dyDescent="0.25">
      <c r="A360" s="1">
        <v>42877</v>
      </c>
      <c r="B360">
        <v>106230</v>
      </c>
      <c r="D360">
        <v>1701364</v>
      </c>
      <c r="E360">
        <v>11195</v>
      </c>
      <c r="F360" t="s">
        <v>61</v>
      </c>
      <c r="G360" t="s">
        <v>278</v>
      </c>
      <c r="H360">
        <v>3</v>
      </c>
      <c r="I360">
        <v>4134</v>
      </c>
      <c r="K360">
        <v>640</v>
      </c>
      <c r="L360">
        <v>9900</v>
      </c>
      <c r="M360">
        <v>0</v>
      </c>
      <c r="N360">
        <v>1</v>
      </c>
      <c r="O360">
        <v>0</v>
      </c>
      <c r="P360">
        <v>0</v>
      </c>
      <c r="Q360">
        <v>0</v>
      </c>
      <c r="R360">
        <v>0</v>
      </c>
      <c r="S360">
        <v>2017</v>
      </c>
      <c r="T360" t="e">
        <f>VLOOKUP(J360,[1]Revedit!$A$816:$C$1019,3,FALSE)</f>
        <v>#N/A</v>
      </c>
      <c r="U360" t="str">
        <f>VLOOKUP(LEFT(I360,2)*100,[1]Revedit!$A$1:$C$397,3)</f>
        <v>4100-ACADEMIC &amp; SUBJECT ORIE</v>
      </c>
      <c r="V360" t="str">
        <f>VLOOKUP(K360,[1]Revedit!$A$513:$C$814,3,FALSE)</f>
        <v>640-EQUIPMENT</v>
      </c>
    </row>
    <row r="361" spans="1:22" hidden="1" x14ac:dyDescent="0.25">
      <c r="A361" s="1">
        <v>42877</v>
      </c>
      <c r="B361">
        <v>106230</v>
      </c>
      <c r="D361">
        <v>1701364</v>
      </c>
      <c r="E361">
        <v>11195</v>
      </c>
      <c r="F361" t="s">
        <v>61</v>
      </c>
      <c r="G361" t="s">
        <v>279</v>
      </c>
      <c r="H361">
        <v>3</v>
      </c>
      <c r="I361">
        <v>4134</v>
      </c>
      <c r="K361">
        <v>640</v>
      </c>
      <c r="L361">
        <v>9900</v>
      </c>
      <c r="M361">
        <v>0</v>
      </c>
      <c r="N361">
        <v>1</v>
      </c>
      <c r="O361">
        <v>0</v>
      </c>
      <c r="P361">
        <v>0</v>
      </c>
      <c r="Q361">
        <v>0</v>
      </c>
      <c r="R361">
        <v>0</v>
      </c>
      <c r="S361">
        <v>2017</v>
      </c>
      <c r="T361" t="e">
        <f>VLOOKUP(J361,[1]Revedit!$A$816:$C$1019,3,FALSE)</f>
        <v>#N/A</v>
      </c>
      <c r="U361" t="str">
        <f>VLOOKUP(LEFT(I361,2)*100,[1]Revedit!$A$1:$C$397,3)</f>
        <v>4100-ACADEMIC &amp; SUBJECT ORIE</v>
      </c>
      <c r="V361" t="str">
        <f>VLOOKUP(K361,[1]Revedit!$A$513:$C$814,3,FALSE)</f>
        <v>640-EQUIPMENT</v>
      </c>
    </row>
    <row r="362" spans="1:22" hidden="1" x14ac:dyDescent="0.25">
      <c r="A362" s="1">
        <v>42881</v>
      </c>
      <c r="B362">
        <v>106304</v>
      </c>
      <c r="D362">
        <v>179047</v>
      </c>
      <c r="E362">
        <v>4459</v>
      </c>
      <c r="F362" t="s">
        <v>122</v>
      </c>
      <c r="G362" t="s">
        <v>280</v>
      </c>
      <c r="H362">
        <v>3</v>
      </c>
      <c r="I362">
        <v>2840</v>
      </c>
      <c r="K362">
        <v>640</v>
      </c>
      <c r="L362">
        <v>9900</v>
      </c>
      <c r="M362">
        <v>0</v>
      </c>
      <c r="N362">
        <v>90</v>
      </c>
      <c r="O362">
        <v>0</v>
      </c>
      <c r="P362">
        <v>0</v>
      </c>
      <c r="Q362">
        <v>0</v>
      </c>
      <c r="R362">
        <v>6756.14</v>
      </c>
      <c r="S362">
        <v>2017</v>
      </c>
      <c r="T362" t="e">
        <f>VLOOKUP(J362,[1]Revedit!$A$816:$C$1019,3,FALSE)</f>
        <v>#N/A</v>
      </c>
      <c r="U362" t="str">
        <f>VLOOKUP(LEFT(I362,2)*100,[1]Revedit!$A$1:$C$397,3)</f>
        <v>2800-SUPPORT SERV - PUPIL TR</v>
      </c>
      <c r="V362" t="str">
        <f>VLOOKUP(K362,[1]Revedit!$A$513:$C$814,3,FALSE)</f>
        <v>640-EQUIPMENT</v>
      </c>
    </row>
    <row r="363" spans="1:22" hidden="1" x14ac:dyDescent="0.25">
      <c r="A363" s="1">
        <v>42881</v>
      </c>
      <c r="B363">
        <v>106304</v>
      </c>
      <c r="D363">
        <v>179047</v>
      </c>
      <c r="E363">
        <v>4459</v>
      </c>
      <c r="F363" t="s">
        <v>122</v>
      </c>
      <c r="H363">
        <v>3</v>
      </c>
      <c r="I363">
        <v>2840</v>
      </c>
      <c r="K363">
        <v>640</v>
      </c>
      <c r="L363">
        <v>9900</v>
      </c>
      <c r="M363">
        <v>0</v>
      </c>
      <c r="N363">
        <v>90</v>
      </c>
      <c r="O363">
        <v>0</v>
      </c>
      <c r="P363">
        <v>0</v>
      </c>
      <c r="Q363">
        <v>0</v>
      </c>
      <c r="R363">
        <v>6756.14</v>
      </c>
      <c r="S363">
        <v>2017</v>
      </c>
      <c r="T363" t="e">
        <f>VLOOKUP(J363,[1]Revedit!$A$816:$C$1019,3,FALSE)</f>
        <v>#N/A</v>
      </c>
      <c r="U363" t="str">
        <f>VLOOKUP(LEFT(I363,2)*100,[1]Revedit!$A$1:$C$397,3)</f>
        <v>2800-SUPPORT SERV - PUPIL TR</v>
      </c>
      <c r="V363" t="str">
        <f>VLOOKUP(K363,[1]Revedit!$A$513:$C$814,3,FALSE)</f>
        <v>640-EQUIPMENT</v>
      </c>
    </row>
    <row r="364" spans="1:22" hidden="1" x14ac:dyDescent="0.25">
      <c r="A364" s="1">
        <v>42881</v>
      </c>
      <c r="B364">
        <v>106304</v>
      </c>
      <c r="D364">
        <v>179047</v>
      </c>
      <c r="E364">
        <v>4459</v>
      </c>
      <c r="F364" t="s">
        <v>122</v>
      </c>
      <c r="H364">
        <v>3</v>
      </c>
      <c r="I364">
        <v>2840</v>
      </c>
      <c r="K364">
        <v>640</v>
      </c>
      <c r="L364">
        <v>9900</v>
      </c>
      <c r="M364">
        <v>0</v>
      </c>
      <c r="N364">
        <v>90</v>
      </c>
      <c r="O364">
        <v>0</v>
      </c>
      <c r="P364">
        <v>0</v>
      </c>
      <c r="Q364">
        <v>0</v>
      </c>
      <c r="R364">
        <v>6756.14</v>
      </c>
      <c r="S364">
        <v>2017</v>
      </c>
      <c r="T364" t="e">
        <f>VLOOKUP(J364,[1]Revedit!$A$816:$C$1019,3,FALSE)</f>
        <v>#N/A</v>
      </c>
      <c r="U364" t="str">
        <f>VLOOKUP(LEFT(I364,2)*100,[1]Revedit!$A$1:$C$397,3)</f>
        <v>2800-SUPPORT SERV - PUPIL TR</v>
      </c>
      <c r="V364" t="str">
        <f>VLOOKUP(K364,[1]Revedit!$A$513:$C$814,3,FALSE)</f>
        <v>640-EQUIPMENT</v>
      </c>
    </row>
    <row r="365" spans="1:22" hidden="1" x14ac:dyDescent="0.25">
      <c r="A365" s="1">
        <v>42881</v>
      </c>
      <c r="B365">
        <v>106304</v>
      </c>
      <c r="D365">
        <v>179047</v>
      </c>
      <c r="E365">
        <v>4459</v>
      </c>
      <c r="F365" t="s">
        <v>122</v>
      </c>
      <c r="H365">
        <v>3</v>
      </c>
      <c r="I365">
        <v>2840</v>
      </c>
      <c r="K365">
        <v>640</v>
      </c>
      <c r="L365">
        <v>9900</v>
      </c>
      <c r="M365">
        <v>0</v>
      </c>
      <c r="N365">
        <v>90</v>
      </c>
      <c r="O365">
        <v>0</v>
      </c>
      <c r="P365">
        <v>0</v>
      </c>
      <c r="Q365">
        <v>0</v>
      </c>
      <c r="R365">
        <v>6756.14</v>
      </c>
      <c r="S365">
        <v>2017</v>
      </c>
      <c r="T365" t="e">
        <f>VLOOKUP(J365,[1]Revedit!$A$816:$C$1019,3,FALSE)</f>
        <v>#N/A</v>
      </c>
      <c r="U365" t="str">
        <f>VLOOKUP(LEFT(I365,2)*100,[1]Revedit!$A$1:$C$397,3)</f>
        <v>2800-SUPPORT SERV - PUPIL TR</v>
      </c>
      <c r="V365" t="str">
        <f>VLOOKUP(K365,[1]Revedit!$A$513:$C$814,3,FALSE)</f>
        <v>640-EQUIPMENT</v>
      </c>
    </row>
    <row r="366" spans="1:22" hidden="1" x14ac:dyDescent="0.25">
      <c r="A366" s="1">
        <v>42881</v>
      </c>
      <c r="B366">
        <v>106304</v>
      </c>
      <c r="D366">
        <v>179047</v>
      </c>
      <c r="E366">
        <v>4459</v>
      </c>
      <c r="F366" t="s">
        <v>122</v>
      </c>
      <c r="H366">
        <v>3</v>
      </c>
      <c r="I366">
        <v>2840</v>
      </c>
      <c r="K366">
        <v>640</v>
      </c>
      <c r="L366">
        <v>9900</v>
      </c>
      <c r="M366">
        <v>0</v>
      </c>
      <c r="N366">
        <v>90</v>
      </c>
      <c r="O366">
        <v>0</v>
      </c>
      <c r="P366">
        <v>0</v>
      </c>
      <c r="Q366">
        <v>0</v>
      </c>
      <c r="R366">
        <v>6756.14</v>
      </c>
      <c r="S366">
        <v>2017</v>
      </c>
      <c r="T366" t="e">
        <f>VLOOKUP(J366,[1]Revedit!$A$816:$C$1019,3,FALSE)</f>
        <v>#N/A</v>
      </c>
      <c r="U366" t="str">
        <f>VLOOKUP(LEFT(I366,2)*100,[1]Revedit!$A$1:$C$397,3)</f>
        <v>2800-SUPPORT SERV - PUPIL TR</v>
      </c>
      <c r="V366" t="str">
        <f>VLOOKUP(K366,[1]Revedit!$A$513:$C$814,3,FALSE)</f>
        <v>640-EQUIPMENT</v>
      </c>
    </row>
    <row r="367" spans="1:22" hidden="1" x14ac:dyDescent="0.25">
      <c r="A367" s="1">
        <v>42881</v>
      </c>
      <c r="B367">
        <v>106304</v>
      </c>
      <c r="D367">
        <v>179047</v>
      </c>
      <c r="E367">
        <v>4459</v>
      </c>
      <c r="F367" t="s">
        <v>122</v>
      </c>
      <c r="G367" t="s">
        <v>123</v>
      </c>
      <c r="H367">
        <v>3</v>
      </c>
      <c r="I367">
        <v>2840</v>
      </c>
      <c r="K367">
        <v>640</v>
      </c>
      <c r="L367">
        <v>9900</v>
      </c>
      <c r="M367">
        <v>0</v>
      </c>
      <c r="N367">
        <v>90</v>
      </c>
      <c r="O367">
        <v>0</v>
      </c>
      <c r="P367">
        <v>0</v>
      </c>
      <c r="Q367">
        <v>0</v>
      </c>
      <c r="R367">
        <v>-5650</v>
      </c>
      <c r="S367">
        <v>2017</v>
      </c>
      <c r="T367" t="e">
        <f>VLOOKUP(J367,[1]Revedit!$A$816:$C$1019,3,FALSE)</f>
        <v>#N/A</v>
      </c>
      <c r="U367" t="str">
        <f>VLOOKUP(LEFT(I367,2)*100,[1]Revedit!$A$1:$C$397,3)</f>
        <v>2800-SUPPORT SERV - PUPIL TR</v>
      </c>
      <c r="V367" t="str">
        <f>VLOOKUP(K367,[1]Revedit!$A$513:$C$814,3,FALSE)</f>
        <v>640-EQUIPMENT</v>
      </c>
    </row>
    <row r="368" spans="1:22" hidden="1" x14ac:dyDescent="0.25">
      <c r="A368" s="1">
        <v>42881</v>
      </c>
      <c r="B368">
        <v>106304</v>
      </c>
      <c r="D368">
        <v>179047</v>
      </c>
      <c r="E368">
        <v>4459</v>
      </c>
      <c r="F368" t="s">
        <v>122</v>
      </c>
      <c r="H368">
        <v>3</v>
      </c>
      <c r="I368">
        <v>2840</v>
      </c>
      <c r="K368">
        <v>640</v>
      </c>
      <c r="L368">
        <v>9900</v>
      </c>
      <c r="M368">
        <v>0</v>
      </c>
      <c r="N368">
        <v>90</v>
      </c>
      <c r="O368">
        <v>0</v>
      </c>
      <c r="P368">
        <v>0</v>
      </c>
      <c r="Q368">
        <v>0</v>
      </c>
      <c r="R368">
        <v>-5650</v>
      </c>
      <c r="S368">
        <v>2017</v>
      </c>
      <c r="T368" t="e">
        <f>VLOOKUP(J368,[1]Revedit!$A$816:$C$1019,3,FALSE)</f>
        <v>#N/A</v>
      </c>
      <c r="U368" t="str">
        <f>VLOOKUP(LEFT(I368,2)*100,[1]Revedit!$A$1:$C$397,3)</f>
        <v>2800-SUPPORT SERV - PUPIL TR</v>
      </c>
      <c r="V368" t="str">
        <f>VLOOKUP(K368,[1]Revedit!$A$513:$C$814,3,FALSE)</f>
        <v>640-EQUIPMENT</v>
      </c>
    </row>
    <row r="369" spans="1:22" hidden="1" x14ac:dyDescent="0.25">
      <c r="A369" s="1">
        <v>42881</v>
      </c>
      <c r="B369">
        <v>106304</v>
      </c>
      <c r="D369">
        <v>179047</v>
      </c>
      <c r="E369">
        <v>4459</v>
      </c>
      <c r="F369" t="s">
        <v>122</v>
      </c>
      <c r="H369">
        <v>3</v>
      </c>
      <c r="I369">
        <v>2840</v>
      </c>
      <c r="K369">
        <v>640</v>
      </c>
      <c r="L369">
        <v>9900</v>
      </c>
      <c r="M369">
        <v>0</v>
      </c>
      <c r="N369">
        <v>90</v>
      </c>
      <c r="O369">
        <v>0</v>
      </c>
      <c r="P369">
        <v>0</v>
      </c>
      <c r="Q369">
        <v>0</v>
      </c>
      <c r="R369">
        <v>-5650</v>
      </c>
      <c r="S369">
        <v>2017</v>
      </c>
      <c r="T369" t="e">
        <f>VLOOKUP(J369,[1]Revedit!$A$816:$C$1019,3,FALSE)</f>
        <v>#N/A</v>
      </c>
      <c r="U369" t="str">
        <f>VLOOKUP(LEFT(I369,2)*100,[1]Revedit!$A$1:$C$397,3)</f>
        <v>2800-SUPPORT SERV - PUPIL TR</v>
      </c>
      <c r="V369" t="str">
        <f>VLOOKUP(K369,[1]Revedit!$A$513:$C$814,3,FALSE)</f>
        <v>640-EQUIPMENT</v>
      </c>
    </row>
    <row r="370" spans="1:22" hidden="1" x14ac:dyDescent="0.25">
      <c r="A370" s="1">
        <v>42881</v>
      </c>
      <c r="B370">
        <v>106304</v>
      </c>
      <c r="D370">
        <v>179047</v>
      </c>
      <c r="E370">
        <v>4459</v>
      </c>
      <c r="F370" t="s">
        <v>122</v>
      </c>
      <c r="H370">
        <v>3</v>
      </c>
      <c r="I370">
        <v>2840</v>
      </c>
      <c r="K370">
        <v>640</v>
      </c>
      <c r="L370">
        <v>9900</v>
      </c>
      <c r="M370">
        <v>0</v>
      </c>
      <c r="N370">
        <v>90</v>
      </c>
      <c r="O370">
        <v>0</v>
      </c>
      <c r="P370">
        <v>0</v>
      </c>
      <c r="Q370">
        <v>0</v>
      </c>
      <c r="R370">
        <v>-5650</v>
      </c>
      <c r="S370">
        <v>2017</v>
      </c>
      <c r="T370" t="e">
        <f>VLOOKUP(J370,[1]Revedit!$A$816:$C$1019,3,FALSE)</f>
        <v>#N/A</v>
      </c>
      <c r="U370" t="str">
        <f>VLOOKUP(LEFT(I370,2)*100,[1]Revedit!$A$1:$C$397,3)</f>
        <v>2800-SUPPORT SERV - PUPIL TR</v>
      </c>
      <c r="V370" t="str">
        <f>VLOOKUP(K370,[1]Revedit!$A$513:$C$814,3,FALSE)</f>
        <v>640-EQUIPMENT</v>
      </c>
    </row>
    <row r="371" spans="1:22" hidden="1" x14ac:dyDescent="0.25">
      <c r="A371" s="1">
        <v>42881</v>
      </c>
      <c r="B371">
        <v>106304</v>
      </c>
      <c r="D371">
        <v>179047</v>
      </c>
      <c r="E371">
        <v>4459</v>
      </c>
      <c r="F371" t="s">
        <v>122</v>
      </c>
      <c r="H371">
        <v>3</v>
      </c>
      <c r="I371">
        <v>2840</v>
      </c>
      <c r="K371">
        <v>640</v>
      </c>
      <c r="L371">
        <v>9900</v>
      </c>
      <c r="M371">
        <v>0</v>
      </c>
      <c r="N371">
        <v>90</v>
      </c>
      <c r="O371">
        <v>0</v>
      </c>
      <c r="P371">
        <v>0</v>
      </c>
      <c r="Q371">
        <v>0</v>
      </c>
      <c r="R371">
        <v>-5650</v>
      </c>
      <c r="S371">
        <v>2017</v>
      </c>
      <c r="T371" t="e">
        <f>VLOOKUP(J371,[1]Revedit!$A$816:$C$1019,3,FALSE)</f>
        <v>#N/A</v>
      </c>
      <c r="U371" t="str">
        <f>VLOOKUP(LEFT(I371,2)*100,[1]Revedit!$A$1:$C$397,3)</f>
        <v>2800-SUPPORT SERV - PUPIL TR</v>
      </c>
      <c r="V371" t="str">
        <f>VLOOKUP(K371,[1]Revedit!$A$513:$C$814,3,FALSE)</f>
        <v>640-EQUIPMENT</v>
      </c>
    </row>
    <row r="372" spans="1:22" hidden="1" x14ac:dyDescent="0.25">
      <c r="A372" s="1">
        <v>42902</v>
      </c>
      <c r="C372">
        <v>80344</v>
      </c>
      <c r="G372" t="s">
        <v>62</v>
      </c>
      <c r="H372">
        <v>3</v>
      </c>
      <c r="J372">
        <v>3132</v>
      </c>
      <c r="L372">
        <v>9900</v>
      </c>
      <c r="M372">
        <v>0</v>
      </c>
      <c r="N372">
        <v>0</v>
      </c>
      <c r="Q372">
        <v>59.51</v>
      </c>
      <c r="R372">
        <v>0</v>
      </c>
      <c r="S372">
        <v>2017</v>
      </c>
      <c r="T372" t="str">
        <f>VLOOKUP(J372,[1]Revedit!$A$816:$C$1019,3,FALSE)</f>
        <v>3132-HOMESTEAD EXEMPTION</v>
      </c>
      <c r="U372" t="e">
        <f>VLOOKUP(LEFT(I372,2)*100,[1]Revedit!$A$1:$C$397,3)</f>
        <v>#VALUE!</v>
      </c>
      <c r="V372" t="e">
        <f>VLOOKUP(K372,[1]Revedit!$A$513:$C$814,3,FALSE)</f>
        <v>#N/A</v>
      </c>
    </row>
    <row r="373" spans="1:22" hidden="1" x14ac:dyDescent="0.25">
      <c r="A373" s="1">
        <v>42902</v>
      </c>
      <c r="C373">
        <v>80344</v>
      </c>
      <c r="G373" t="s">
        <v>57</v>
      </c>
      <c r="H373">
        <v>3</v>
      </c>
      <c r="J373">
        <v>3131</v>
      </c>
      <c r="L373">
        <v>9900</v>
      </c>
      <c r="M373">
        <v>0</v>
      </c>
      <c r="N373">
        <v>0</v>
      </c>
      <c r="Q373">
        <v>244</v>
      </c>
      <c r="R373">
        <v>0</v>
      </c>
      <c r="S373">
        <v>2017</v>
      </c>
      <c r="T373" t="str">
        <f>VLOOKUP(J373,[1]Revedit!$A$816:$C$1019,3,FALSE)</f>
        <v>3131-10% AND 2.5% ROLLBACK</v>
      </c>
      <c r="U373" t="e">
        <f>VLOOKUP(LEFT(I373,2)*100,[1]Revedit!$A$1:$C$397,3)</f>
        <v>#VALUE!</v>
      </c>
      <c r="V373" t="e">
        <f>VLOOKUP(K373,[1]Revedit!$A$513:$C$814,3,FALSE)</f>
        <v>#N/A</v>
      </c>
    </row>
    <row r="374" spans="1:22" hidden="1" x14ac:dyDescent="0.25">
      <c r="A374" s="1">
        <v>42917</v>
      </c>
      <c r="C374">
        <v>80368</v>
      </c>
      <c r="G374" t="s">
        <v>113</v>
      </c>
      <c r="H374">
        <v>3</v>
      </c>
      <c r="J374">
        <v>1111</v>
      </c>
      <c r="L374">
        <v>9900</v>
      </c>
      <c r="M374">
        <v>0</v>
      </c>
      <c r="N374">
        <v>0</v>
      </c>
      <c r="Q374">
        <v>25300</v>
      </c>
      <c r="R374">
        <v>0</v>
      </c>
      <c r="S374">
        <v>2018</v>
      </c>
      <c r="T374" t="str">
        <f>VLOOKUP(J374,[1]Revedit!$A$816:$C$1019,3,FALSE)</f>
        <v>1111-GEN. PROP. TAX - REAL U</v>
      </c>
      <c r="U374" t="e">
        <f>VLOOKUP(LEFT(I374,2)*100,[1]Revedit!$A$1:$C$397,3)</f>
        <v>#VALUE!</v>
      </c>
      <c r="V374" t="e">
        <f>VLOOKUP(K374,[1]Revedit!$A$513:$C$814,3,FALSE)</f>
        <v>#N/A</v>
      </c>
    </row>
    <row r="375" spans="1:22" hidden="1" x14ac:dyDescent="0.25">
      <c r="A375" s="1">
        <v>42917</v>
      </c>
      <c r="C375">
        <v>80368</v>
      </c>
      <c r="G375" t="s">
        <v>114</v>
      </c>
      <c r="H375">
        <v>3</v>
      </c>
      <c r="J375">
        <v>1111</v>
      </c>
      <c r="L375">
        <v>9900</v>
      </c>
      <c r="M375">
        <v>0</v>
      </c>
      <c r="N375">
        <v>0</v>
      </c>
      <c r="Q375">
        <v>12200</v>
      </c>
      <c r="R375">
        <v>0</v>
      </c>
      <c r="S375">
        <v>2018</v>
      </c>
      <c r="T375" t="str">
        <f>VLOOKUP(J375,[1]Revedit!$A$816:$C$1019,3,FALSE)</f>
        <v>1111-GEN. PROP. TAX - REAL U</v>
      </c>
      <c r="U375" t="e">
        <f>VLOOKUP(LEFT(I375,2)*100,[1]Revedit!$A$1:$C$397,3)</f>
        <v>#VALUE!</v>
      </c>
      <c r="V375" t="e">
        <f>VLOOKUP(K375,[1]Revedit!$A$513:$C$814,3,FALSE)</f>
        <v>#N/A</v>
      </c>
    </row>
    <row r="376" spans="1:22" hidden="1" x14ac:dyDescent="0.25">
      <c r="A376" s="1">
        <v>42929</v>
      </c>
      <c r="C376">
        <v>80377</v>
      </c>
      <c r="G376" t="s">
        <v>115</v>
      </c>
      <c r="H376">
        <v>3</v>
      </c>
      <c r="J376">
        <v>1111</v>
      </c>
      <c r="L376">
        <v>9900</v>
      </c>
      <c r="M376">
        <v>0</v>
      </c>
      <c r="N376">
        <v>0</v>
      </c>
      <c r="Q376">
        <v>63300</v>
      </c>
      <c r="R376">
        <v>0</v>
      </c>
      <c r="S376">
        <v>2018</v>
      </c>
      <c r="T376" t="str">
        <f>VLOOKUP(J376,[1]Revedit!$A$816:$C$1019,3,FALSE)</f>
        <v>1111-GEN. PROP. TAX - REAL U</v>
      </c>
      <c r="U376" t="e">
        <f>VLOOKUP(LEFT(I376,2)*100,[1]Revedit!$A$1:$C$397,3)</f>
        <v>#VALUE!</v>
      </c>
      <c r="V376" t="e">
        <f>VLOOKUP(K376,[1]Revedit!$A$513:$C$814,3,FALSE)</f>
        <v>#N/A</v>
      </c>
    </row>
    <row r="377" spans="1:22" hidden="1" x14ac:dyDescent="0.25">
      <c r="A377" s="1">
        <v>42942</v>
      </c>
      <c r="B377">
        <v>106686</v>
      </c>
      <c r="D377">
        <v>1855237</v>
      </c>
      <c r="E377">
        <v>4235</v>
      </c>
      <c r="F377" t="s">
        <v>32</v>
      </c>
      <c r="G377" t="s">
        <v>281</v>
      </c>
      <c r="H377">
        <v>3</v>
      </c>
      <c r="I377">
        <v>1120</v>
      </c>
      <c r="K377">
        <v>640</v>
      </c>
      <c r="L377">
        <v>9900</v>
      </c>
      <c r="M377">
        <v>0</v>
      </c>
      <c r="N377">
        <v>10</v>
      </c>
      <c r="O377">
        <v>0</v>
      </c>
      <c r="P377">
        <v>0</v>
      </c>
      <c r="Q377">
        <v>0</v>
      </c>
      <c r="R377">
        <v>10287</v>
      </c>
      <c r="S377">
        <v>2018</v>
      </c>
      <c r="T377" t="e">
        <f>VLOOKUP(J377,[1]Revedit!$A$816:$C$1019,3,FALSE)</f>
        <v>#N/A</v>
      </c>
      <c r="U377" t="str">
        <f>VLOOKUP(LEFT(I377,2)*100,[1]Revedit!$A$1:$C$397,3)</f>
        <v>1100-REGULAR INSTRUCTION</v>
      </c>
      <c r="V377" t="str">
        <f>VLOOKUP(K377,[1]Revedit!$A$513:$C$814,3,FALSE)</f>
        <v>640-EQUIPMENT</v>
      </c>
    </row>
    <row r="378" spans="1:22" hidden="1" x14ac:dyDescent="0.25">
      <c r="A378" s="1">
        <v>42942</v>
      </c>
      <c r="B378">
        <v>106686</v>
      </c>
      <c r="D378">
        <v>1855237</v>
      </c>
      <c r="E378">
        <v>4235</v>
      </c>
      <c r="F378" t="s">
        <v>32</v>
      </c>
      <c r="G378" t="s">
        <v>282</v>
      </c>
      <c r="H378">
        <v>3</v>
      </c>
      <c r="I378">
        <v>1120</v>
      </c>
      <c r="K378">
        <v>640</v>
      </c>
      <c r="L378">
        <v>9900</v>
      </c>
      <c r="M378">
        <v>0</v>
      </c>
      <c r="N378">
        <v>11</v>
      </c>
      <c r="O378">
        <v>0</v>
      </c>
      <c r="P378">
        <v>0</v>
      </c>
      <c r="Q378">
        <v>0</v>
      </c>
      <c r="R378">
        <v>40000</v>
      </c>
      <c r="S378">
        <v>2018</v>
      </c>
      <c r="T378" t="e">
        <f>VLOOKUP(J378,[1]Revedit!$A$816:$C$1019,3,FALSE)</f>
        <v>#N/A</v>
      </c>
      <c r="U378" t="str">
        <f>VLOOKUP(LEFT(I378,2)*100,[1]Revedit!$A$1:$C$397,3)</f>
        <v>1100-REGULAR INSTRUCTION</v>
      </c>
      <c r="V378" t="str">
        <f>VLOOKUP(K378,[1]Revedit!$A$513:$C$814,3,FALSE)</f>
        <v>640-EQUIPMENT</v>
      </c>
    </row>
    <row r="379" spans="1:22" hidden="1" x14ac:dyDescent="0.25">
      <c r="A379" s="1">
        <v>42942</v>
      </c>
      <c r="B379">
        <v>106686</v>
      </c>
      <c r="D379">
        <v>1855237</v>
      </c>
      <c r="E379">
        <v>4235</v>
      </c>
      <c r="F379" t="s">
        <v>32</v>
      </c>
      <c r="G379" t="s">
        <v>282</v>
      </c>
      <c r="H379">
        <v>3</v>
      </c>
      <c r="I379">
        <v>2720</v>
      </c>
      <c r="K379">
        <v>640</v>
      </c>
      <c r="L379">
        <v>9900</v>
      </c>
      <c r="M379">
        <v>0</v>
      </c>
      <c r="N379">
        <v>3</v>
      </c>
      <c r="O379">
        <v>0</v>
      </c>
      <c r="P379">
        <v>0</v>
      </c>
      <c r="Q379">
        <v>0</v>
      </c>
      <c r="R379">
        <v>747</v>
      </c>
      <c r="S379">
        <v>2018</v>
      </c>
      <c r="T379" t="e">
        <f>VLOOKUP(J379,[1]Revedit!$A$816:$C$1019,3,FALSE)</f>
        <v>#N/A</v>
      </c>
      <c r="U379" t="str">
        <f>VLOOKUP(LEFT(I379,2)*100,[1]Revedit!$A$1:$C$397,3)</f>
        <v>2700-OPERATION &amp; MAINT OF PL</v>
      </c>
      <c r="V379" t="str">
        <f>VLOOKUP(K379,[1]Revedit!$A$513:$C$814,3,FALSE)</f>
        <v>640-EQUIPMENT</v>
      </c>
    </row>
    <row r="380" spans="1:22" hidden="1" x14ac:dyDescent="0.25">
      <c r="A380" s="1">
        <v>42944</v>
      </c>
      <c r="C380">
        <v>80393</v>
      </c>
      <c r="G380" t="s">
        <v>26</v>
      </c>
      <c r="H380">
        <v>3</v>
      </c>
      <c r="J380">
        <v>1111</v>
      </c>
      <c r="L380">
        <v>9900</v>
      </c>
      <c r="M380">
        <v>0</v>
      </c>
      <c r="N380">
        <v>0</v>
      </c>
      <c r="Q380">
        <v>1883.15</v>
      </c>
      <c r="R380">
        <v>0</v>
      </c>
      <c r="S380">
        <v>2018</v>
      </c>
      <c r="T380" t="str">
        <f>VLOOKUP(J380,[1]Revedit!$A$816:$C$1019,3,FALSE)</f>
        <v>1111-GEN. PROP. TAX - REAL U</v>
      </c>
      <c r="U380" t="e">
        <f>VLOOKUP(LEFT(I380,2)*100,[1]Revedit!$A$1:$C$397,3)</f>
        <v>#VALUE!</v>
      </c>
      <c r="V380" t="e">
        <f>VLOOKUP(K380,[1]Revedit!$A$513:$C$814,3,FALSE)</f>
        <v>#N/A</v>
      </c>
    </row>
    <row r="381" spans="1:22" hidden="1" x14ac:dyDescent="0.25">
      <c r="A381" s="1">
        <v>42944</v>
      </c>
      <c r="C381">
        <v>80393</v>
      </c>
      <c r="G381" t="s">
        <v>117</v>
      </c>
      <c r="H381">
        <v>3</v>
      </c>
      <c r="I381">
        <v>2510</v>
      </c>
      <c r="K381">
        <v>845</v>
      </c>
      <c r="L381">
        <v>9900</v>
      </c>
      <c r="M381">
        <v>0</v>
      </c>
      <c r="N381">
        <v>55</v>
      </c>
      <c r="O381">
        <v>0</v>
      </c>
      <c r="P381">
        <v>0</v>
      </c>
      <c r="Q381">
        <v>0</v>
      </c>
      <c r="R381">
        <v>-1.49</v>
      </c>
      <c r="S381">
        <v>2018</v>
      </c>
      <c r="T381" t="e">
        <f>VLOOKUP(J381,[1]Revedit!$A$816:$C$1019,3,FALSE)</f>
        <v>#N/A</v>
      </c>
      <c r="U381" t="str">
        <f>VLOOKUP(LEFT(I381,2)*100,[1]Revedit!$A$1:$C$397,3)</f>
        <v>2500-FISCAL SERVICES</v>
      </c>
      <c r="V381" t="str">
        <f>VLOOKUP(K381,[1]Revedit!$A$513:$C$814,3,FALSE)</f>
        <v>845-PROPERTY TAX COLLECTION</v>
      </c>
    </row>
    <row r="382" spans="1:22" hidden="1" x14ac:dyDescent="0.25">
      <c r="A382" s="1">
        <v>42944</v>
      </c>
      <c r="B382">
        <v>918115</v>
      </c>
      <c r="D382">
        <v>54415</v>
      </c>
      <c r="E382">
        <v>900021</v>
      </c>
      <c r="F382" t="s">
        <v>28</v>
      </c>
      <c r="G382" t="s">
        <v>124</v>
      </c>
      <c r="H382">
        <v>3</v>
      </c>
      <c r="I382">
        <v>2510</v>
      </c>
      <c r="K382">
        <v>845</v>
      </c>
      <c r="L382">
        <v>9900</v>
      </c>
      <c r="M382">
        <v>0</v>
      </c>
      <c r="N382">
        <v>55</v>
      </c>
      <c r="O382">
        <v>0</v>
      </c>
      <c r="P382">
        <v>0</v>
      </c>
      <c r="Q382">
        <v>0</v>
      </c>
      <c r="R382">
        <v>1.49</v>
      </c>
      <c r="S382">
        <v>2018</v>
      </c>
      <c r="T382" t="e">
        <f>VLOOKUP(J382,[1]Revedit!$A$816:$C$1019,3,FALSE)</f>
        <v>#N/A</v>
      </c>
      <c r="U382" t="str">
        <f>VLOOKUP(LEFT(I382,2)*100,[1]Revedit!$A$1:$C$397,3)</f>
        <v>2500-FISCAL SERVICES</v>
      </c>
      <c r="V382" t="str">
        <f>VLOOKUP(K382,[1]Revedit!$A$513:$C$814,3,FALSE)</f>
        <v>845-PROPERTY TAX COLLECTION</v>
      </c>
    </row>
    <row r="383" spans="1:22" hidden="1" x14ac:dyDescent="0.25">
      <c r="A383" s="1">
        <v>42947</v>
      </c>
      <c r="B383">
        <v>918115</v>
      </c>
      <c r="D383">
        <v>54415</v>
      </c>
      <c r="E383">
        <v>900021</v>
      </c>
      <c r="F383" t="s">
        <v>28</v>
      </c>
      <c r="G383" t="s">
        <v>124</v>
      </c>
      <c r="H383">
        <v>3</v>
      </c>
      <c r="I383">
        <v>2510</v>
      </c>
      <c r="K383">
        <v>845</v>
      </c>
      <c r="L383">
        <v>9900</v>
      </c>
      <c r="M383">
        <v>0</v>
      </c>
      <c r="N383">
        <v>55</v>
      </c>
      <c r="O383">
        <v>0</v>
      </c>
      <c r="P383">
        <v>0</v>
      </c>
      <c r="Q383">
        <v>0</v>
      </c>
      <c r="R383">
        <v>-1.49</v>
      </c>
      <c r="S383">
        <v>2018</v>
      </c>
      <c r="T383" t="e">
        <f>VLOOKUP(J383,[1]Revedit!$A$816:$C$1019,3,FALSE)</f>
        <v>#N/A</v>
      </c>
      <c r="U383" t="str">
        <f>VLOOKUP(LEFT(I383,2)*100,[1]Revedit!$A$1:$C$397,3)</f>
        <v>2500-FISCAL SERVICES</v>
      </c>
      <c r="V383" t="str">
        <f>VLOOKUP(K383,[1]Revedit!$A$513:$C$814,3,FALSE)</f>
        <v>845-PROPERTY TAX COLLECTION</v>
      </c>
    </row>
    <row r="384" spans="1:22" hidden="1" x14ac:dyDescent="0.25">
      <c r="A384" s="1">
        <v>42951</v>
      </c>
      <c r="C384">
        <v>80415</v>
      </c>
      <c r="G384" t="s">
        <v>119</v>
      </c>
      <c r="H384">
        <v>3</v>
      </c>
      <c r="J384">
        <v>1190</v>
      </c>
      <c r="L384">
        <v>9900</v>
      </c>
      <c r="M384">
        <v>0</v>
      </c>
      <c r="N384">
        <v>0</v>
      </c>
      <c r="Q384">
        <v>0.84</v>
      </c>
      <c r="R384">
        <v>0</v>
      </c>
      <c r="S384">
        <v>2018</v>
      </c>
      <c r="T384" t="str">
        <f>VLOOKUP(J384,[1]Revedit!$A$816:$C$1019,3,FALSE)</f>
        <v>1190-OTHER RECEIPTS (LOCAL T</v>
      </c>
      <c r="U384" t="e">
        <f>VLOOKUP(LEFT(I384,2)*100,[1]Revedit!$A$1:$C$397,3)</f>
        <v>#VALUE!</v>
      </c>
      <c r="V384" t="e">
        <f>VLOOKUP(K384,[1]Revedit!$A$513:$C$814,3,FALSE)</f>
        <v>#N/A</v>
      </c>
    </row>
    <row r="385" spans="1:22" hidden="1" x14ac:dyDescent="0.25">
      <c r="A385" s="1">
        <v>42951</v>
      </c>
      <c r="C385">
        <v>80416</v>
      </c>
      <c r="G385" t="s">
        <v>26</v>
      </c>
      <c r="H385">
        <v>3</v>
      </c>
      <c r="J385">
        <v>1111</v>
      </c>
      <c r="L385">
        <v>9900</v>
      </c>
      <c r="M385">
        <v>0</v>
      </c>
      <c r="N385">
        <v>0</v>
      </c>
      <c r="Q385">
        <v>67112.05</v>
      </c>
      <c r="R385">
        <v>0</v>
      </c>
      <c r="S385">
        <v>2018</v>
      </c>
      <c r="T385" t="str">
        <f>VLOOKUP(J385,[1]Revedit!$A$816:$C$1019,3,FALSE)</f>
        <v>1111-GEN. PROP. TAX - REAL U</v>
      </c>
      <c r="U385" t="e">
        <f>VLOOKUP(LEFT(I385,2)*100,[1]Revedit!$A$1:$C$397,3)</f>
        <v>#VALUE!</v>
      </c>
      <c r="V385" t="e">
        <f>VLOOKUP(K385,[1]Revedit!$A$513:$C$814,3,FALSE)</f>
        <v>#N/A</v>
      </c>
    </row>
    <row r="386" spans="1:22" hidden="1" x14ac:dyDescent="0.25">
      <c r="A386" s="1">
        <v>42951</v>
      </c>
      <c r="C386">
        <v>80416</v>
      </c>
      <c r="G386" t="s">
        <v>34</v>
      </c>
      <c r="H386">
        <v>3</v>
      </c>
      <c r="J386">
        <v>1122</v>
      </c>
      <c r="L386">
        <v>9900</v>
      </c>
      <c r="M386">
        <v>0</v>
      </c>
      <c r="N386">
        <v>0</v>
      </c>
      <c r="Q386">
        <v>6699.01</v>
      </c>
      <c r="R386">
        <v>0</v>
      </c>
      <c r="S386">
        <v>2018</v>
      </c>
      <c r="T386" t="str">
        <f>VLOOKUP(J386,[1]Revedit!$A$816:$C$1019,3,FALSE)</f>
        <v>1122-PUBLIC UTILITY PERSONAL</v>
      </c>
      <c r="U386" t="e">
        <f>VLOOKUP(LEFT(I386,2)*100,[1]Revedit!$A$1:$C$397,3)</f>
        <v>#VALUE!</v>
      </c>
      <c r="V386" t="e">
        <f>VLOOKUP(K386,[1]Revedit!$A$513:$C$814,3,FALSE)</f>
        <v>#N/A</v>
      </c>
    </row>
    <row r="387" spans="1:22" hidden="1" x14ac:dyDescent="0.25">
      <c r="A387" s="1">
        <v>42951</v>
      </c>
      <c r="B387">
        <v>918119</v>
      </c>
      <c r="D387">
        <v>54417</v>
      </c>
      <c r="E387">
        <v>900021</v>
      </c>
      <c r="F387" t="s">
        <v>28</v>
      </c>
      <c r="G387" t="s">
        <v>124</v>
      </c>
      <c r="H387">
        <v>3</v>
      </c>
      <c r="I387">
        <v>2510</v>
      </c>
      <c r="K387">
        <v>845</v>
      </c>
      <c r="L387">
        <v>9900</v>
      </c>
      <c r="M387">
        <v>0</v>
      </c>
      <c r="N387">
        <v>55</v>
      </c>
      <c r="O387">
        <v>0</v>
      </c>
      <c r="P387">
        <v>0</v>
      </c>
      <c r="Q387">
        <v>0</v>
      </c>
      <c r="R387">
        <v>0.12</v>
      </c>
      <c r="S387">
        <v>2018</v>
      </c>
      <c r="T387" t="e">
        <f>VLOOKUP(J387,[1]Revedit!$A$816:$C$1019,3,FALSE)</f>
        <v>#N/A</v>
      </c>
      <c r="U387" t="str">
        <f>VLOOKUP(LEFT(I387,2)*100,[1]Revedit!$A$1:$C$397,3)</f>
        <v>2500-FISCAL SERVICES</v>
      </c>
      <c r="V387" t="str">
        <f>VLOOKUP(K387,[1]Revedit!$A$513:$C$814,3,FALSE)</f>
        <v>845-PROPERTY TAX COLLECTION</v>
      </c>
    </row>
    <row r="388" spans="1:22" hidden="1" x14ac:dyDescent="0.25">
      <c r="A388" s="1">
        <v>42951</v>
      </c>
      <c r="B388">
        <v>918120</v>
      </c>
      <c r="D388">
        <v>54418</v>
      </c>
      <c r="E388">
        <v>900021</v>
      </c>
      <c r="F388" t="s">
        <v>28</v>
      </c>
      <c r="G388" t="s">
        <v>124</v>
      </c>
      <c r="H388">
        <v>3</v>
      </c>
      <c r="I388">
        <v>2510</v>
      </c>
      <c r="K388">
        <v>845</v>
      </c>
      <c r="L388">
        <v>9900</v>
      </c>
      <c r="M388">
        <v>0</v>
      </c>
      <c r="N388">
        <v>55</v>
      </c>
      <c r="O388">
        <v>0</v>
      </c>
      <c r="P388">
        <v>0</v>
      </c>
      <c r="Q388">
        <v>0</v>
      </c>
      <c r="R388">
        <v>2988.85</v>
      </c>
      <c r="S388">
        <v>2018</v>
      </c>
      <c r="T388" t="e">
        <f>VLOOKUP(J388,[1]Revedit!$A$816:$C$1019,3,FALSE)</f>
        <v>#N/A</v>
      </c>
      <c r="U388" t="str">
        <f>VLOOKUP(LEFT(I388,2)*100,[1]Revedit!$A$1:$C$397,3)</f>
        <v>2500-FISCAL SERVICES</v>
      </c>
      <c r="V388" t="str">
        <f>VLOOKUP(K388,[1]Revedit!$A$513:$C$814,3,FALSE)</f>
        <v>845-PROPERTY TAX COLLECTION</v>
      </c>
    </row>
    <row r="389" spans="1:22" hidden="1" x14ac:dyDescent="0.25">
      <c r="A389" s="1">
        <v>42951</v>
      </c>
      <c r="B389">
        <v>918120</v>
      </c>
      <c r="D389">
        <v>54418</v>
      </c>
      <c r="E389">
        <v>900021</v>
      </c>
      <c r="F389" t="s">
        <v>28</v>
      </c>
      <c r="G389" t="s">
        <v>67</v>
      </c>
      <c r="H389">
        <v>3</v>
      </c>
      <c r="I389">
        <v>2490</v>
      </c>
      <c r="K389">
        <v>847</v>
      </c>
      <c r="L389">
        <v>9900</v>
      </c>
      <c r="M389">
        <v>0</v>
      </c>
      <c r="N389">
        <v>55</v>
      </c>
      <c r="O389">
        <v>0</v>
      </c>
      <c r="P389">
        <v>0</v>
      </c>
      <c r="Q389">
        <v>0</v>
      </c>
      <c r="R389">
        <v>0</v>
      </c>
      <c r="S389">
        <v>2018</v>
      </c>
      <c r="T389" t="e">
        <f>VLOOKUP(J389,[1]Revedit!$A$816:$C$1019,3,FALSE)</f>
        <v>#N/A</v>
      </c>
      <c r="U389" t="str">
        <f>VLOOKUP(LEFT(I389,2)*100,[1]Revedit!$A$1:$C$397,3)</f>
        <v>2400-SUPPORT SERV- ADMINISTR</v>
      </c>
      <c r="V389" t="str">
        <f>VLOOKUP(K389,[1]Revedit!$A$513:$C$814,3,FALSE)</f>
        <v>847-DELINQUENT LAND TAXES</v>
      </c>
    </row>
    <row r="390" spans="1:22" hidden="1" x14ac:dyDescent="0.25">
      <c r="A390" s="1">
        <v>42954</v>
      </c>
      <c r="B390">
        <v>106732</v>
      </c>
      <c r="D390">
        <v>1855237</v>
      </c>
      <c r="E390">
        <v>4235</v>
      </c>
      <c r="F390" t="s">
        <v>32</v>
      </c>
      <c r="G390" t="s">
        <v>283</v>
      </c>
      <c r="H390">
        <v>3</v>
      </c>
      <c r="I390">
        <v>2720</v>
      </c>
      <c r="K390">
        <v>640</v>
      </c>
      <c r="L390">
        <v>9900</v>
      </c>
      <c r="M390">
        <v>0</v>
      </c>
      <c r="N390">
        <v>10</v>
      </c>
      <c r="O390">
        <v>0</v>
      </c>
      <c r="P390">
        <v>0</v>
      </c>
      <c r="Q390">
        <v>0</v>
      </c>
      <c r="R390">
        <v>3278</v>
      </c>
      <c r="S390">
        <v>2018</v>
      </c>
      <c r="T390" t="e">
        <f>VLOOKUP(J390,[1]Revedit!$A$816:$C$1019,3,FALSE)</f>
        <v>#N/A</v>
      </c>
      <c r="U390" t="str">
        <f>VLOOKUP(LEFT(I390,2)*100,[1]Revedit!$A$1:$C$397,3)</f>
        <v>2700-OPERATION &amp; MAINT OF PL</v>
      </c>
      <c r="V390" t="str">
        <f>VLOOKUP(K390,[1]Revedit!$A$513:$C$814,3,FALSE)</f>
        <v>640-EQUIPMENT</v>
      </c>
    </row>
    <row r="391" spans="1:22" hidden="1" x14ac:dyDescent="0.25">
      <c r="A391" s="1">
        <v>42954</v>
      </c>
      <c r="B391">
        <v>106732</v>
      </c>
      <c r="D391">
        <v>1855237</v>
      </c>
      <c r="E391">
        <v>4235</v>
      </c>
      <c r="F391" t="s">
        <v>32</v>
      </c>
      <c r="G391" t="e">
        <f>-Go Guardian</f>
        <v>#NAME?</v>
      </c>
      <c r="H391">
        <v>3</v>
      </c>
      <c r="I391">
        <v>2720</v>
      </c>
      <c r="K391">
        <v>640</v>
      </c>
      <c r="L391">
        <v>9900</v>
      </c>
      <c r="M391">
        <v>0</v>
      </c>
      <c r="N391">
        <v>11</v>
      </c>
      <c r="O391">
        <v>0</v>
      </c>
      <c r="P391">
        <v>0</v>
      </c>
      <c r="Q391">
        <v>0</v>
      </c>
      <c r="R391">
        <v>5000</v>
      </c>
      <c r="S391">
        <v>2018</v>
      </c>
      <c r="T391" t="e">
        <f>VLOOKUP(J391,[1]Revedit!$A$816:$C$1019,3,FALSE)</f>
        <v>#N/A</v>
      </c>
      <c r="U391" t="str">
        <f>VLOOKUP(LEFT(I391,2)*100,[1]Revedit!$A$1:$C$397,3)</f>
        <v>2700-OPERATION &amp; MAINT OF PL</v>
      </c>
      <c r="V391" t="str">
        <f>VLOOKUP(K391,[1]Revedit!$A$513:$C$814,3,FALSE)</f>
        <v>640-EQUIPMENT</v>
      </c>
    </row>
    <row r="392" spans="1:22" hidden="1" x14ac:dyDescent="0.25">
      <c r="A392" s="1">
        <v>42954</v>
      </c>
      <c r="B392">
        <v>106732</v>
      </c>
      <c r="D392">
        <v>1855237</v>
      </c>
      <c r="E392">
        <v>4235</v>
      </c>
      <c r="F392" t="s">
        <v>32</v>
      </c>
      <c r="G392" t="e">
        <f>-Go Guardian</f>
        <v>#NAME?</v>
      </c>
      <c r="H392">
        <v>3</v>
      </c>
      <c r="I392">
        <v>2720</v>
      </c>
      <c r="K392">
        <v>640</v>
      </c>
      <c r="L392">
        <v>9900</v>
      </c>
      <c r="M392">
        <v>0</v>
      </c>
      <c r="N392">
        <v>2</v>
      </c>
      <c r="O392">
        <v>0</v>
      </c>
      <c r="P392">
        <v>0</v>
      </c>
      <c r="Q392">
        <v>0</v>
      </c>
      <c r="R392">
        <v>2100</v>
      </c>
      <c r="S392">
        <v>2018</v>
      </c>
      <c r="T392" t="e">
        <f>VLOOKUP(J392,[1]Revedit!$A$816:$C$1019,3,FALSE)</f>
        <v>#N/A</v>
      </c>
      <c r="U392" t="str">
        <f>VLOOKUP(LEFT(I392,2)*100,[1]Revedit!$A$1:$C$397,3)</f>
        <v>2700-OPERATION &amp; MAINT OF PL</v>
      </c>
      <c r="V392" t="str">
        <f>VLOOKUP(K392,[1]Revedit!$A$513:$C$814,3,FALSE)</f>
        <v>640-EQUIPMENT</v>
      </c>
    </row>
    <row r="393" spans="1:22" hidden="1" x14ac:dyDescent="0.25">
      <c r="A393" s="1">
        <v>42954</v>
      </c>
      <c r="B393">
        <v>106732</v>
      </c>
      <c r="D393">
        <v>1855237</v>
      </c>
      <c r="E393">
        <v>4235</v>
      </c>
      <c r="F393" t="s">
        <v>32</v>
      </c>
      <c r="G393" t="e">
        <f>-Go Guardian</f>
        <v>#NAME?</v>
      </c>
      <c r="H393">
        <v>3</v>
      </c>
      <c r="I393">
        <v>2720</v>
      </c>
      <c r="K393">
        <v>640</v>
      </c>
      <c r="L393">
        <v>9900</v>
      </c>
      <c r="M393">
        <v>0</v>
      </c>
      <c r="N393">
        <v>1</v>
      </c>
      <c r="O393">
        <v>0</v>
      </c>
      <c r="P393">
        <v>0</v>
      </c>
      <c r="Q393">
        <v>0</v>
      </c>
      <c r="R393">
        <v>422</v>
      </c>
      <c r="S393">
        <v>2018</v>
      </c>
      <c r="T393" t="e">
        <f>VLOOKUP(J393,[1]Revedit!$A$816:$C$1019,3,FALSE)</f>
        <v>#N/A</v>
      </c>
      <c r="U393" t="str">
        <f>VLOOKUP(LEFT(I393,2)*100,[1]Revedit!$A$1:$C$397,3)</f>
        <v>2700-OPERATION &amp; MAINT OF PL</v>
      </c>
      <c r="V393" t="str">
        <f>VLOOKUP(K393,[1]Revedit!$A$513:$C$814,3,FALSE)</f>
        <v>640-EQUIPMENT</v>
      </c>
    </row>
    <row r="394" spans="1:22" hidden="1" x14ac:dyDescent="0.25">
      <c r="A394" s="1">
        <v>42971</v>
      </c>
      <c r="C394">
        <v>80497</v>
      </c>
      <c r="G394" t="s">
        <v>119</v>
      </c>
      <c r="H394">
        <v>3</v>
      </c>
      <c r="J394">
        <v>1190</v>
      </c>
      <c r="L394">
        <v>9900</v>
      </c>
      <c r="M394">
        <v>0</v>
      </c>
      <c r="N394">
        <v>0</v>
      </c>
      <c r="Q394">
        <v>299.45</v>
      </c>
      <c r="R394">
        <v>0</v>
      </c>
      <c r="S394">
        <v>2018</v>
      </c>
      <c r="T394" t="str">
        <f>VLOOKUP(J394,[1]Revedit!$A$816:$C$1019,3,FALSE)</f>
        <v>1190-OTHER RECEIPTS (LOCAL T</v>
      </c>
      <c r="U394" t="e">
        <f>VLOOKUP(LEFT(I394,2)*100,[1]Revedit!$A$1:$C$397,3)</f>
        <v>#VALUE!</v>
      </c>
      <c r="V394" t="e">
        <f>VLOOKUP(K394,[1]Revedit!$A$513:$C$814,3,FALSE)</f>
        <v>#N/A</v>
      </c>
    </row>
    <row r="395" spans="1:22" hidden="1" x14ac:dyDescent="0.25">
      <c r="A395" s="1">
        <v>42972</v>
      </c>
      <c r="B395">
        <v>918130</v>
      </c>
      <c r="D395">
        <v>54419</v>
      </c>
      <c r="E395">
        <v>900021</v>
      </c>
      <c r="F395" t="s">
        <v>28</v>
      </c>
      <c r="G395" t="s">
        <v>124</v>
      </c>
      <c r="H395">
        <v>3</v>
      </c>
      <c r="I395">
        <v>2510</v>
      </c>
      <c r="K395">
        <v>845</v>
      </c>
      <c r="L395">
        <v>9900</v>
      </c>
      <c r="M395">
        <v>0</v>
      </c>
      <c r="N395">
        <v>55</v>
      </c>
      <c r="O395">
        <v>0</v>
      </c>
      <c r="P395">
        <v>0</v>
      </c>
      <c r="Q395">
        <v>0</v>
      </c>
      <c r="R395">
        <v>45.33</v>
      </c>
      <c r="S395">
        <v>2018</v>
      </c>
      <c r="T395" t="e">
        <f>VLOOKUP(J395,[1]Revedit!$A$816:$C$1019,3,FALSE)</f>
        <v>#N/A</v>
      </c>
      <c r="U395" t="str">
        <f>VLOOKUP(LEFT(I395,2)*100,[1]Revedit!$A$1:$C$397,3)</f>
        <v>2500-FISCAL SERVICES</v>
      </c>
      <c r="V395" t="str">
        <f>VLOOKUP(K395,[1]Revedit!$A$513:$C$814,3,FALSE)</f>
        <v>845-PROPERTY TAX COLLECTION</v>
      </c>
    </row>
    <row r="396" spans="1:22" hidden="1" x14ac:dyDescent="0.25">
      <c r="A396" s="1">
        <v>42986</v>
      </c>
      <c r="B396">
        <v>106992</v>
      </c>
      <c r="D396">
        <v>1855122</v>
      </c>
      <c r="E396">
        <v>16064</v>
      </c>
      <c r="F396" t="s">
        <v>116</v>
      </c>
      <c r="G396" t="s">
        <v>284</v>
      </c>
      <c r="H396">
        <v>3</v>
      </c>
      <c r="I396">
        <v>1110</v>
      </c>
      <c r="K396">
        <v>521</v>
      </c>
      <c r="L396">
        <v>9900</v>
      </c>
      <c r="M396">
        <v>130000</v>
      </c>
      <c r="N396">
        <v>3</v>
      </c>
      <c r="O396">
        <v>0</v>
      </c>
      <c r="P396">
        <v>0</v>
      </c>
      <c r="Q396">
        <v>0</v>
      </c>
      <c r="R396">
        <v>0</v>
      </c>
      <c r="S396">
        <v>2018</v>
      </c>
      <c r="T396" t="e">
        <f>VLOOKUP(J396,[1]Revedit!$A$816:$C$1019,3,FALSE)</f>
        <v>#N/A</v>
      </c>
      <c r="U396" t="str">
        <f>VLOOKUP(LEFT(I396,2)*100,[1]Revedit!$A$1:$C$397,3)</f>
        <v>1100-REGULAR INSTRUCTION</v>
      </c>
      <c r="V396" t="str">
        <f>VLOOKUP(K396,[1]Revedit!$A$513:$C$814,3,FALSE)</f>
        <v>521-NEW TEXTBOOKS</v>
      </c>
    </row>
    <row r="397" spans="1:22" hidden="1" x14ac:dyDescent="0.25">
      <c r="A397" s="1">
        <v>42986</v>
      </c>
      <c r="B397">
        <v>106992</v>
      </c>
      <c r="D397">
        <v>1855122</v>
      </c>
      <c r="E397">
        <v>16064</v>
      </c>
      <c r="F397" t="s">
        <v>116</v>
      </c>
      <c r="G397" t="s">
        <v>118</v>
      </c>
      <c r="H397">
        <v>3</v>
      </c>
      <c r="I397">
        <v>1110</v>
      </c>
      <c r="K397">
        <v>521</v>
      </c>
      <c r="L397">
        <v>9900</v>
      </c>
      <c r="M397">
        <v>130000</v>
      </c>
      <c r="N397">
        <v>3</v>
      </c>
      <c r="O397">
        <v>0</v>
      </c>
      <c r="P397">
        <v>0</v>
      </c>
      <c r="Q397">
        <v>0</v>
      </c>
      <c r="R397">
        <v>0</v>
      </c>
      <c r="S397">
        <v>2018</v>
      </c>
      <c r="T397" t="e">
        <f>VLOOKUP(J397,[1]Revedit!$A$816:$C$1019,3,FALSE)</f>
        <v>#N/A</v>
      </c>
      <c r="U397" t="str">
        <f>VLOOKUP(LEFT(I397,2)*100,[1]Revedit!$A$1:$C$397,3)</f>
        <v>1100-REGULAR INSTRUCTION</v>
      </c>
      <c r="V397" t="str">
        <f>VLOOKUP(K397,[1]Revedit!$A$513:$C$814,3,FALSE)</f>
        <v>521-NEW TEXTBOOKS</v>
      </c>
    </row>
    <row r="398" spans="1:22" hidden="1" x14ac:dyDescent="0.25">
      <c r="A398" s="1">
        <v>42986</v>
      </c>
      <c r="B398">
        <v>106992</v>
      </c>
      <c r="D398">
        <v>1855122</v>
      </c>
      <c r="E398">
        <v>16064</v>
      </c>
      <c r="F398" t="s">
        <v>116</v>
      </c>
      <c r="G398" t="s">
        <v>33</v>
      </c>
      <c r="H398">
        <v>3</v>
      </c>
      <c r="I398">
        <v>1110</v>
      </c>
      <c r="K398">
        <v>521</v>
      </c>
      <c r="L398">
        <v>9900</v>
      </c>
      <c r="M398">
        <v>130000</v>
      </c>
      <c r="N398">
        <v>3</v>
      </c>
      <c r="O398">
        <v>0</v>
      </c>
      <c r="P398">
        <v>0</v>
      </c>
      <c r="Q398">
        <v>0</v>
      </c>
      <c r="R398">
        <v>22684.2</v>
      </c>
      <c r="S398">
        <v>2018</v>
      </c>
      <c r="T398" t="e">
        <f>VLOOKUP(J398,[1]Revedit!$A$816:$C$1019,3,FALSE)</f>
        <v>#N/A</v>
      </c>
      <c r="U398" t="str">
        <f>VLOOKUP(LEFT(I398,2)*100,[1]Revedit!$A$1:$C$397,3)</f>
        <v>1100-REGULAR INSTRUCTION</v>
      </c>
      <c r="V398" t="str">
        <f>VLOOKUP(K398,[1]Revedit!$A$513:$C$814,3,FALSE)</f>
        <v>521-NEW TEXTBOOKS</v>
      </c>
    </row>
    <row r="399" spans="1:22" hidden="1" x14ac:dyDescent="0.25">
      <c r="A399" s="1">
        <v>42986</v>
      </c>
      <c r="B399">
        <v>106992</v>
      </c>
      <c r="D399">
        <v>1855122</v>
      </c>
      <c r="E399">
        <v>16064</v>
      </c>
      <c r="F399" t="s">
        <v>116</v>
      </c>
      <c r="G399" t="s">
        <v>33</v>
      </c>
      <c r="H399">
        <v>3</v>
      </c>
      <c r="I399">
        <v>1110</v>
      </c>
      <c r="K399">
        <v>521</v>
      </c>
      <c r="L399">
        <v>9900</v>
      </c>
      <c r="M399">
        <v>130000</v>
      </c>
      <c r="N399">
        <v>4</v>
      </c>
      <c r="O399">
        <v>0</v>
      </c>
      <c r="P399">
        <v>0</v>
      </c>
      <c r="Q399">
        <v>0</v>
      </c>
      <c r="R399">
        <v>26928.34</v>
      </c>
      <c r="S399">
        <v>2018</v>
      </c>
      <c r="T399" t="e">
        <f>VLOOKUP(J399,[1]Revedit!$A$816:$C$1019,3,FALSE)</f>
        <v>#N/A</v>
      </c>
      <c r="U399" t="str">
        <f>VLOOKUP(LEFT(I399,2)*100,[1]Revedit!$A$1:$C$397,3)</f>
        <v>1100-REGULAR INSTRUCTION</v>
      </c>
      <c r="V399" t="str">
        <f>VLOOKUP(K399,[1]Revedit!$A$513:$C$814,3,FALSE)</f>
        <v>521-NEW TEXTBOOKS</v>
      </c>
    </row>
    <row r="400" spans="1:22" hidden="1" x14ac:dyDescent="0.25">
      <c r="A400" s="1">
        <v>42986</v>
      </c>
      <c r="B400">
        <v>106992</v>
      </c>
      <c r="D400">
        <v>1855122</v>
      </c>
      <c r="E400">
        <v>16064</v>
      </c>
      <c r="F400" t="s">
        <v>116</v>
      </c>
      <c r="G400" t="s">
        <v>33</v>
      </c>
      <c r="H400">
        <v>3</v>
      </c>
      <c r="I400">
        <v>1110</v>
      </c>
      <c r="K400">
        <v>521</v>
      </c>
      <c r="L400">
        <v>9900</v>
      </c>
      <c r="M400">
        <v>130000</v>
      </c>
      <c r="N400">
        <v>8</v>
      </c>
      <c r="O400">
        <v>0</v>
      </c>
      <c r="P400">
        <v>0</v>
      </c>
      <c r="Q400">
        <v>0</v>
      </c>
      <c r="R400">
        <v>24391.61</v>
      </c>
      <c r="S400">
        <v>2018</v>
      </c>
      <c r="T400" t="e">
        <f>VLOOKUP(J400,[1]Revedit!$A$816:$C$1019,3,FALSE)</f>
        <v>#N/A</v>
      </c>
      <c r="U400" t="str">
        <f>VLOOKUP(LEFT(I400,2)*100,[1]Revedit!$A$1:$C$397,3)</f>
        <v>1100-REGULAR INSTRUCTION</v>
      </c>
      <c r="V400" t="str">
        <f>VLOOKUP(K400,[1]Revedit!$A$513:$C$814,3,FALSE)</f>
        <v>521-NEW TEXTBOOKS</v>
      </c>
    </row>
    <row r="401" spans="1:22" hidden="1" x14ac:dyDescent="0.25">
      <c r="A401" s="1">
        <v>42986</v>
      </c>
      <c r="B401">
        <v>106992</v>
      </c>
      <c r="D401">
        <v>1855122</v>
      </c>
      <c r="E401">
        <v>16064</v>
      </c>
      <c r="F401" t="s">
        <v>116</v>
      </c>
      <c r="G401" t="s">
        <v>33</v>
      </c>
      <c r="H401">
        <v>3</v>
      </c>
      <c r="I401">
        <v>1120</v>
      </c>
      <c r="K401">
        <v>521</v>
      </c>
      <c r="L401">
        <v>9900</v>
      </c>
      <c r="M401">
        <v>130000</v>
      </c>
      <c r="N401">
        <v>10</v>
      </c>
      <c r="O401">
        <v>0</v>
      </c>
      <c r="P401">
        <v>0</v>
      </c>
      <c r="Q401">
        <v>0</v>
      </c>
      <c r="R401">
        <v>28052.21</v>
      </c>
      <c r="S401">
        <v>2018</v>
      </c>
      <c r="T401" t="e">
        <f>VLOOKUP(J401,[1]Revedit!$A$816:$C$1019,3,FALSE)</f>
        <v>#N/A</v>
      </c>
      <c r="U401" t="str">
        <f>VLOOKUP(LEFT(I401,2)*100,[1]Revedit!$A$1:$C$397,3)</f>
        <v>1100-REGULAR INSTRUCTION</v>
      </c>
      <c r="V401" t="str">
        <f>VLOOKUP(K401,[1]Revedit!$A$513:$C$814,3,FALSE)</f>
        <v>521-NEW TEXTBOOKS</v>
      </c>
    </row>
    <row r="402" spans="1:22" hidden="1" x14ac:dyDescent="0.25">
      <c r="A402" s="1">
        <v>42986</v>
      </c>
      <c r="B402">
        <v>106992</v>
      </c>
      <c r="D402">
        <v>1855122</v>
      </c>
      <c r="E402">
        <v>16064</v>
      </c>
      <c r="F402" t="s">
        <v>116</v>
      </c>
      <c r="G402" t="s">
        <v>33</v>
      </c>
      <c r="H402">
        <v>3</v>
      </c>
      <c r="I402">
        <v>1120</v>
      </c>
      <c r="K402">
        <v>521</v>
      </c>
      <c r="L402">
        <v>9900</v>
      </c>
      <c r="M402">
        <v>130000</v>
      </c>
      <c r="N402">
        <v>11</v>
      </c>
      <c r="O402">
        <v>0</v>
      </c>
      <c r="P402">
        <v>0</v>
      </c>
      <c r="Q402">
        <v>0</v>
      </c>
      <c r="R402">
        <v>17562.099999999999</v>
      </c>
      <c r="S402">
        <v>2018</v>
      </c>
      <c r="T402" t="e">
        <f>VLOOKUP(J402,[1]Revedit!$A$816:$C$1019,3,FALSE)</f>
        <v>#N/A</v>
      </c>
      <c r="U402" t="str">
        <f>VLOOKUP(LEFT(I402,2)*100,[1]Revedit!$A$1:$C$397,3)</f>
        <v>1100-REGULAR INSTRUCTION</v>
      </c>
      <c r="V402" t="str">
        <f>VLOOKUP(K402,[1]Revedit!$A$513:$C$814,3,FALSE)</f>
        <v>521-NEW TEXTBOOKS</v>
      </c>
    </row>
    <row r="403" spans="1:22" hidden="1" x14ac:dyDescent="0.25">
      <c r="A403" s="1">
        <v>42986</v>
      </c>
      <c r="B403">
        <v>106992</v>
      </c>
      <c r="D403">
        <v>1855122</v>
      </c>
      <c r="E403">
        <v>16064</v>
      </c>
      <c r="F403" t="s">
        <v>116</v>
      </c>
      <c r="G403" t="s">
        <v>33</v>
      </c>
      <c r="H403">
        <v>3</v>
      </c>
      <c r="I403">
        <v>1110</v>
      </c>
      <c r="K403">
        <v>521</v>
      </c>
      <c r="L403">
        <v>9900</v>
      </c>
      <c r="M403">
        <v>130000</v>
      </c>
      <c r="N403">
        <v>3</v>
      </c>
      <c r="O403">
        <v>0</v>
      </c>
      <c r="P403">
        <v>0</v>
      </c>
      <c r="Q403">
        <v>0</v>
      </c>
      <c r="R403">
        <v>3882.24</v>
      </c>
      <c r="S403">
        <v>2018</v>
      </c>
      <c r="T403" t="e">
        <f>VLOOKUP(J403,[1]Revedit!$A$816:$C$1019,3,FALSE)</f>
        <v>#N/A</v>
      </c>
      <c r="U403" t="str">
        <f>VLOOKUP(LEFT(I403,2)*100,[1]Revedit!$A$1:$C$397,3)</f>
        <v>1100-REGULAR INSTRUCTION</v>
      </c>
      <c r="V403" t="str">
        <f>VLOOKUP(K403,[1]Revedit!$A$513:$C$814,3,FALSE)</f>
        <v>521-NEW TEXTBOOKS</v>
      </c>
    </row>
    <row r="404" spans="1:22" hidden="1" x14ac:dyDescent="0.25">
      <c r="A404" s="1">
        <v>42986</v>
      </c>
      <c r="B404">
        <v>106992</v>
      </c>
      <c r="D404">
        <v>1855122</v>
      </c>
      <c r="E404">
        <v>16064</v>
      </c>
      <c r="F404" t="s">
        <v>116</v>
      </c>
      <c r="G404" t="s">
        <v>33</v>
      </c>
      <c r="H404">
        <v>3</v>
      </c>
      <c r="I404">
        <v>1110</v>
      </c>
      <c r="K404">
        <v>521</v>
      </c>
      <c r="L404">
        <v>9900</v>
      </c>
      <c r="M404">
        <v>130000</v>
      </c>
      <c r="N404">
        <v>4</v>
      </c>
      <c r="O404">
        <v>0</v>
      </c>
      <c r="P404">
        <v>0</v>
      </c>
      <c r="Q404">
        <v>0</v>
      </c>
      <c r="R404">
        <v>4608.6000000000004</v>
      </c>
      <c r="S404">
        <v>2018</v>
      </c>
      <c r="T404" t="e">
        <f>VLOOKUP(J404,[1]Revedit!$A$816:$C$1019,3,FALSE)</f>
        <v>#N/A</v>
      </c>
      <c r="U404" t="str">
        <f>VLOOKUP(LEFT(I404,2)*100,[1]Revedit!$A$1:$C$397,3)</f>
        <v>1100-REGULAR INSTRUCTION</v>
      </c>
      <c r="V404" t="str">
        <f>VLOOKUP(K404,[1]Revedit!$A$513:$C$814,3,FALSE)</f>
        <v>521-NEW TEXTBOOKS</v>
      </c>
    </row>
    <row r="405" spans="1:22" hidden="1" x14ac:dyDescent="0.25">
      <c r="A405" s="1">
        <v>42986</v>
      </c>
      <c r="B405">
        <v>106992</v>
      </c>
      <c r="D405">
        <v>1855122</v>
      </c>
      <c r="E405">
        <v>16064</v>
      </c>
      <c r="F405" t="s">
        <v>116</v>
      </c>
      <c r="G405" t="s">
        <v>33</v>
      </c>
      <c r="H405">
        <v>3</v>
      </c>
      <c r="I405">
        <v>1110</v>
      </c>
      <c r="K405">
        <v>521</v>
      </c>
      <c r="L405">
        <v>9900</v>
      </c>
      <c r="M405">
        <v>130000</v>
      </c>
      <c r="N405">
        <v>8</v>
      </c>
      <c r="O405">
        <v>0</v>
      </c>
      <c r="P405">
        <v>0</v>
      </c>
      <c r="Q405">
        <v>0</v>
      </c>
      <c r="R405">
        <v>4174.45</v>
      </c>
      <c r="S405">
        <v>2018</v>
      </c>
      <c r="T405" t="e">
        <f>VLOOKUP(J405,[1]Revedit!$A$816:$C$1019,3,FALSE)</f>
        <v>#N/A</v>
      </c>
      <c r="U405" t="str">
        <f>VLOOKUP(LEFT(I405,2)*100,[1]Revedit!$A$1:$C$397,3)</f>
        <v>1100-REGULAR INSTRUCTION</v>
      </c>
      <c r="V405" t="str">
        <f>VLOOKUP(K405,[1]Revedit!$A$513:$C$814,3,FALSE)</f>
        <v>521-NEW TEXTBOOKS</v>
      </c>
    </row>
    <row r="406" spans="1:22" hidden="1" x14ac:dyDescent="0.25">
      <c r="A406" s="1">
        <v>42986</v>
      </c>
      <c r="B406">
        <v>106992</v>
      </c>
      <c r="D406">
        <v>1855122</v>
      </c>
      <c r="E406">
        <v>16064</v>
      </c>
      <c r="F406" t="s">
        <v>116</v>
      </c>
      <c r="G406" t="s">
        <v>33</v>
      </c>
      <c r="H406">
        <v>3</v>
      </c>
      <c r="I406">
        <v>1120</v>
      </c>
      <c r="K406">
        <v>521</v>
      </c>
      <c r="L406">
        <v>9900</v>
      </c>
      <c r="M406">
        <v>130000</v>
      </c>
      <c r="N406">
        <v>10</v>
      </c>
      <c r="O406">
        <v>0</v>
      </c>
      <c r="P406">
        <v>0</v>
      </c>
      <c r="Q406">
        <v>0</v>
      </c>
      <c r="R406">
        <v>4800.9399999999996</v>
      </c>
      <c r="S406">
        <v>2018</v>
      </c>
      <c r="T406" t="e">
        <f>VLOOKUP(J406,[1]Revedit!$A$816:$C$1019,3,FALSE)</f>
        <v>#N/A</v>
      </c>
      <c r="U406" t="str">
        <f>VLOOKUP(LEFT(I406,2)*100,[1]Revedit!$A$1:$C$397,3)</f>
        <v>1100-REGULAR INSTRUCTION</v>
      </c>
      <c r="V406" t="str">
        <f>VLOOKUP(K406,[1]Revedit!$A$513:$C$814,3,FALSE)</f>
        <v>521-NEW TEXTBOOKS</v>
      </c>
    </row>
    <row r="407" spans="1:22" hidden="1" x14ac:dyDescent="0.25">
      <c r="A407" s="1">
        <v>42986</v>
      </c>
      <c r="B407">
        <v>106992</v>
      </c>
      <c r="D407">
        <v>1855122</v>
      </c>
      <c r="E407">
        <v>16064</v>
      </c>
      <c r="F407" t="s">
        <v>116</v>
      </c>
      <c r="G407" t="s">
        <v>33</v>
      </c>
      <c r="H407">
        <v>3</v>
      </c>
      <c r="I407">
        <v>1120</v>
      </c>
      <c r="K407">
        <v>521</v>
      </c>
      <c r="L407">
        <v>9900</v>
      </c>
      <c r="M407">
        <v>130000</v>
      </c>
      <c r="N407">
        <v>11</v>
      </c>
      <c r="O407">
        <v>0</v>
      </c>
      <c r="P407">
        <v>0</v>
      </c>
      <c r="Q407">
        <v>0</v>
      </c>
      <c r="R407">
        <v>3005.63</v>
      </c>
      <c r="S407">
        <v>2018</v>
      </c>
      <c r="T407" t="e">
        <f>VLOOKUP(J407,[1]Revedit!$A$816:$C$1019,3,FALSE)</f>
        <v>#N/A</v>
      </c>
      <c r="U407" t="str">
        <f>VLOOKUP(LEFT(I407,2)*100,[1]Revedit!$A$1:$C$397,3)</f>
        <v>1100-REGULAR INSTRUCTION</v>
      </c>
      <c r="V407" t="str">
        <f>VLOOKUP(K407,[1]Revedit!$A$513:$C$814,3,FALSE)</f>
        <v>521-NEW TEXTBOOKS</v>
      </c>
    </row>
    <row r="408" spans="1:22" hidden="1" x14ac:dyDescent="0.25">
      <c r="A408" s="1">
        <v>42989</v>
      </c>
      <c r="B408">
        <v>106997</v>
      </c>
      <c r="D408">
        <v>1855122</v>
      </c>
      <c r="E408">
        <v>16064</v>
      </c>
      <c r="F408" t="s">
        <v>116</v>
      </c>
      <c r="G408" t="s">
        <v>33</v>
      </c>
      <c r="H408">
        <v>3</v>
      </c>
      <c r="I408">
        <v>1110</v>
      </c>
      <c r="K408">
        <v>521</v>
      </c>
      <c r="L408">
        <v>9900</v>
      </c>
      <c r="M408">
        <v>130000</v>
      </c>
      <c r="N408">
        <v>3</v>
      </c>
      <c r="O408">
        <v>0</v>
      </c>
      <c r="P408">
        <v>0</v>
      </c>
      <c r="Q408">
        <v>0</v>
      </c>
      <c r="R408">
        <v>1580.63</v>
      </c>
      <c r="S408">
        <v>2018</v>
      </c>
      <c r="T408" t="e">
        <f>VLOOKUP(J408,[1]Revedit!$A$816:$C$1019,3,FALSE)</f>
        <v>#N/A</v>
      </c>
      <c r="U408" t="str">
        <f>VLOOKUP(LEFT(I408,2)*100,[1]Revedit!$A$1:$C$397,3)</f>
        <v>1100-REGULAR INSTRUCTION</v>
      </c>
      <c r="V408" t="str">
        <f>VLOOKUP(K408,[1]Revedit!$A$513:$C$814,3,FALSE)</f>
        <v>521-NEW TEXTBOOKS</v>
      </c>
    </row>
    <row r="409" spans="1:22" hidden="1" x14ac:dyDescent="0.25">
      <c r="A409" s="1">
        <v>42989</v>
      </c>
      <c r="B409">
        <v>106997</v>
      </c>
      <c r="D409">
        <v>1855122</v>
      </c>
      <c r="E409">
        <v>16064</v>
      </c>
      <c r="F409" t="s">
        <v>116</v>
      </c>
      <c r="G409" t="s">
        <v>33</v>
      </c>
      <c r="H409">
        <v>3</v>
      </c>
      <c r="I409">
        <v>1110</v>
      </c>
      <c r="K409">
        <v>521</v>
      </c>
      <c r="L409">
        <v>9900</v>
      </c>
      <c r="M409">
        <v>130000</v>
      </c>
      <c r="N409">
        <v>4</v>
      </c>
      <c r="O409">
        <v>0</v>
      </c>
      <c r="P409">
        <v>0</v>
      </c>
      <c r="Q409">
        <v>0</v>
      </c>
      <c r="R409">
        <v>1876.35</v>
      </c>
      <c r="S409">
        <v>2018</v>
      </c>
      <c r="T409" t="e">
        <f>VLOOKUP(J409,[1]Revedit!$A$816:$C$1019,3,FALSE)</f>
        <v>#N/A</v>
      </c>
      <c r="U409" t="str">
        <f>VLOOKUP(LEFT(I409,2)*100,[1]Revedit!$A$1:$C$397,3)</f>
        <v>1100-REGULAR INSTRUCTION</v>
      </c>
      <c r="V409" t="str">
        <f>VLOOKUP(K409,[1]Revedit!$A$513:$C$814,3,FALSE)</f>
        <v>521-NEW TEXTBOOKS</v>
      </c>
    </row>
    <row r="410" spans="1:22" hidden="1" x14ac:dyDescent="0.25">
      <c r="A410" s="1">
        <v>42989</v>
      </c>
      <c r="B410">
        <v>106997</v>
      </c>
      <c r="D410">
        <v>1855122</v>
      </c>
      <c r="E410">
        <v>16064</v>
      </c>
      <c r="F410" t="s">
        <v>116</v>
      </c>
      <c r="G410" t="s">
        <v>33</v>
      </c>
      <c r="H410">
        <v>3</v>
      </c>
      <c r="I410">
        <v>1110</v>
      </c>
      <c r="K410">
        <v>521</v>
      </c>
      <c r="L410">
        <v>9900</v>
      </c>
      <c r="M410">
        <v>130000</v>
      </c>
      <c r="N410">
        <v>8</v>
      </c>
      <c r="O410">
        <v>0</v>
      </c>
      <c r="P410">
        <v>0</v>
      </c>
      <c r="Q410">
        <v>0</v>
      </c>
      <c r="R410">
        <v>1699.6</v>
      </c>
      <c r="S410">
        <v>2018</v>
      </c>
      <c r="T410" t="e">
        <f>VLOOKUP(J410,[1]Revedit!$A$816:$C$1019,3,FALSE)</f>
        <v>#N/A</v>
      </c>
      <c r="U410" t="str">
        <f>VLOOKUP(LEFT(I410,2)*100,[1]Revedit!$A$1:$C$397,3)</f>
        <v>1100-REGULAR INSTRUCTION</v>
      </c>
      <c r="V410" t="str">
        <f>VLOOKUP(K410,[1]Revedit!$A$513:$C$814,3,FALSE)</f>
        <v>521-NEW TEXTBOOKS</v>
      </c>
    </row>
    <row r="411" spans="1:22" hidden="1" x14ac:dyDescent="0.25">
      <c r="A411" s="1">
        <v>42991</v>
      </c>
      <c r="B411">
        <v>107059</v>
      </c>
      <c r="D411">
        <v>1855237</v>
      </c>
      <c r="E411">
        <v>4235</v>
      </c>
      <c r="F411" t="s">
        <v>32</v>
      </c>
      <c r="G411" t="s">
        <v>285</v>
      </c>
      <c r="H411">
        <v>3</v>
      </c>
      <c r="I411">
        <v>1120</v>
      </c>
      <c r="K411">
        <v>640</v>
      </c>
      <c r="L411">
        <v>9900</v>
      </c>
      <c r="M411">
        <v>0</v>
      </c>
      <c r="N411">
        <v>10</v>
      </c>
      <c r="O411">
        <v>0</v>
      </c>
      <c r="P411">
        <v>0</v>
      </c>
      <c r="Q411">
        <v>0</v>
      </c>
      <c r="R411">
        <v>2430</v>
      </c>
      <c r="S411">
        <v>2018</v>
      </c>
      <c r="T411" t="e">
        <f>VLOOKUP(J411,[1]Revedit!$A$816:$C$1019,3,FALSE)</f>
        <v>#N/A</v>
      </c>
      <c r="U411" t="str">
        <f>VLOOKUP(LEFT(I411,2)*100,[1]Revedit!$A$1:$C$397,3)</f>
        <v>1100-REGULAR INSTRUCTION</v>
      </c>
      <c r="V411" t="str">
        <f>VLOOKUP(K411,[1]Revedit!$A$513:$C$814,3,FALSE)</f>
        <v>640-EQUIPMENT</v>
      </c>
    </row>
    <row r="412" spans="1:22" hidden="1" x14ac:dyDescent="0.25">
      <c r="A412" s="1">
        <v>42993</v>
      </c>
      <c r="C412">
        <v>80746</v>
      </c>
      <c r="G412" t="s">
        <v>120</v>
      </c>
      <c r="H412">
        <v>3</v>
      </c>
      <c r="J412">
        <v>3131</v>
      </c>
      <c r="L412">
        <v>9900</v>
      </c>
      <c r="M412">
        <v>0</v>
      </c>
      <c r="N412">
        <v>0</v>
      </c>
      <c r="Q412">
        <v>244</v>
      </c>
      <c r="R412">
        <v>0</v>
      </c>
      <c r="S412">
        <v>2018</v>
      </c>
      <c r="T412" t="str">
        <f>VLOOKUP(J412,[1]Revedit!$A$816:$C$1019,3,FALSE)</f>
        <v>3131-10% AND 2.5% ROLLBACK</v>
      </c>
      <c r="U412" t="e">
        <f>VLOOKUP(LEFT(I412,2)*100,[1]Revedit!$A$1:$C$397,3)</f>
        <v>#VALUE!</v>
      </c>
      <c r="V412" t="e">
        <f>VLOOKUP(K412,[1]Revedit!$A$513:$C$814,3,FALSE)</f>
        <v>#N/A</v>
      </c>
    </row>
    <row r="413" spans="1:22" hidden="1" x14ac:dyDescent="0.25">
      <c r="A413" s="1">
        <v>42993</v>
      </c>
      <c r="C413">
        <v>80746</v>
      </c>
      <c r="G413" t="s">
        <v>121</v>
      </c>
      <c r="H413">
        <v>3</v>
      </c>
      <c r="J413">
        <v>3132</v>
      </c>
      <c r="L413">
        <v>9900</v>
      </c>
      <c r="M413">
        <v>0</v>
      </c>
      <c r="N413">
        <v>0</v>
      </c>
      <c r="Q413">
        <v>59.51</v>
      </c>
      <c r="R413">
        <v>0</v>
      </c>
      <c r="S413">
        <v>2018</v>
      </c>
      <c r="T413" t="str">
        <f>VLOOKUP(J413,[1]Revedit!$A$816:$C$1019,3,FALSE)</f>
        <v>3132-HOMESTEAD EXEMPTION</v>
      </c>
      <c r="U413" t="e">
        <f>VLOOKUP(LEFT(I413,2)*100,[1]Revedit!$A$1:$C$397,3)</f>
        <v>#VALUE!</v>
      </c>
      <c r="V413" t="e">
        <f>VLOOKUP(K413,[1]Revedit!$A$513:$C$814,3,FALSE)</f>
        <v>#N/A</v>
      </c>
    </row>
    <row r="414" spans="1:22" hidden="1" x14ac:dyDescent="0.25">
      <c r="A414" s="1">
        <v>42997</v>
      </c>
      <c r="C414">
        <v>80748</v>
      </c>
      <c r="G414" t="s">
        <v>57</v>
      </c>
      <c r="H414">
        <v>3</v>
      </c>
      <c r="J414">
        <v>3131</v>
      </c>
      <c r="L414">
        <v>9900</v>
      </c>
      <c r="M414">
        <v>0</v>
      </c>
      <c r="N414">
        <v>0</v>
      </c>
      <c r="Q414">
        <v>23010.71</v>
      </c>
      <c r="R414">
        <v>0</v>
      </c>
      <c r="S414">
        <v>2018</v>
      </c>
      <c r="T414" t="str">
        <f>VLOOKUP(J414,[1]Revedit!$A$816:$C$1019,3,FALSE)</f>
        <v>3131-10% AND 2.5% ROLLBACK</v>
      </c>
      <c r="U414" t="e">
        <f>VLOOKUP(LEFT(I414,2)*100,[1]Revedit!$A$1:$C$397,3)</f>
        <v>#VALUE!</v>
      </c>
      <c r="V414" t="e">
        <f>VLOOKUP(K414,[1]Revedit!$A$513:$C$814,3,FALSE)</f>
        <v>#N/A</v>
      </c>
    </row>
    <row r="415" spans="1:22" hidden="1" x14ac:dyDescent="0.25">
      <c r="A415" s="1">
        <v>42997</v>
      </c>
      <c r="C415">
        <v>80748</v>
      </c>
      <c r="G415" t="s">
        <v>62</v>
      </c>
      <c r="H415">
        <v>3</v>
      </c>
      <c r="J415">
        <v>3132</v>
      </c>
      <c r="L415">
        <v>9900</v>
      </c>
      <c r="M415">
        <v>0</v>
      </c>
      <c r="N415">
        <v>0</v>
      </c>
      <c r="Q415">
        <v>9198.26</v>
      </c>
      <c r="R415">
        <v>0</v>
      </c>
      <c r="S415">
        <v>2018</v>
      </c>
      <c r="T415" t="str">
        <f>VLOOKUP(J415,[1]Revedit!$A$816:$C$1019,3,FALSE)</f>
        <v>3132-HOMESTEAD EXEMPTION</v>
      </c>
      <c r="U415" t="e">
        <f>VLOOKUP(LEFT(I415,2)*100,[1]Revedit!$A$1:$C$397,3)</f>
        <v>#VALUE!</v>
      </c>
      <c r="V415" t="e">
        <f>VLOOKUP(K415,[1]Revedit!$A$513:$C$814,3,FALSE)</f>
        <v>#N/A</v>
      </c>
    </row>
    <row r="416" spans="1:22" hidden="1" x14ac:dyDescent="0.25">
      <c r="A416" s="1">
        <v>43003</v>
      </c>
      <c r="C416">
        <v>80795</v>
      </c>
      <c r="G416" t="s">
        <v>88</v>
      </c>
      <c r="H416">
        <v>3</v>
      </c>
      <c r="J416">
        <v>3132</v>
      </c>
      <c r="L416">
        <v>9900</v>
      </c>
      <c r="M416">
        <v>0</v>
      </c>
      <c r="N416">
        <v>0</v>
      </c>
      <c r="Q416">
        <v>105.69</v>
      </c>
      <c r="R416">
        <v>0</v>
      </c>
      <c r="S416">
        <v>2018</v>
      </c>
      <c r="T416" t="str">
        <f>VLOOKUP(J416,[1]Revedit!$A$816:$C$1019,3,FALSE)</f>
        <v>3132-HOMESTEAD EXEMPTION</v>
      </c>
      <c r="U416" t="e">
        <f>VLOOKUP(LEFT(I416,2)*100,[1]Revedit!$A$1:$C$397,3)</f>
        <v>#VALUE!</v>
      </c>
      <c r="V416" t="e">
        <f>VLOOKUP(K416,[1]Revedit!$A$513:$C$814,3,FALSE)</f>
        <v>#N/A</v>
      </c>
    </row>
    <row r="417" spans="1:22" hidden="1" x14ac:dyDescent="0.25">
      <c r="A417" s="1">
        <v>43004</v>
      </c>
      <c r="C417">
        <v>80817</v>
      </c>
      <c r="G417" t="s">
        <v>75</v>
      </c>
      <c r="H417">
        <v>3</v>
      </c>
      <c r="J417">
        <v>3131</v>
      </c>
      <c r="L417">
        <v>9900</v>
      </c>
      <c r="M417">
        <v>0</v>
      </c>
      <c r="N417">
        <v>0</v>
      </c>
      <c r="Q417">
        <v>0.36</v>
      </c>
      <c r="R417">
        <v>0</v>
      </c>
      <c r="S417">
        <v>2018</v>
      </c>
      <c r="T417" t="str">
        <f>VLOOKUP(J417,[1]Revedit!$A$816:$C$1019,3,FALSE)</f>
        <v>3131-10% AND 2.5% ROLLBACK</v>
      </c>
      <c r="U417" t="e">
        <f>VLOOKUP(LEFT(I417,2)*100,[1]Revedit!$A$1:$C$397,3)</f>
        <v>#VALUE!</v>
      </c>
      <c r="V417" t="e">
        <f>VLOOKUP(K417,[1]Revedit!$A$513:$C$814,3,FALSE)</f>
        <v>#N/A</v>
      </c>
    </row>
    <row r="418" spans="1:22" hidden="1" x14ac:dyDescent="0.25">
      <c r="A418" s="1">
        <v>43014</v>
      </c>
      <c r="B418">
        <v>107243</v>
      </c>
      <c r="D418">
        <v>185566</v>
      </c>
      <c r="E418">
        <v>18266</v>
      </c>
      <c r="F418" t="s">
        <v>273</v>
      </c>
      <c r="G418" t="s">
        <v>275</v>
      </c>
      <c r="H418">
        <v>3</v>
      </c>
      <c r="I418">
        <v>2790</v>
      </c>
      <c r="K418">
        <v>419</v>
      </c>
      <c r="L418">
        <v>9900</v>
      </c>
      <c r="M418">
        <v>0</v>
      </c>
      <c r="N418">
        <v>55</v>
      </c>
      <c r="O418">
        <v>0</v>
      </c>
      <c r="P418">
        <v>0</v>
      </c>
      <c r="Q418">
        <v>0</v>
      </c>
      <c r="R418">
        <v>12500</v>
      </c>
      <c r="S418">
        <v>2018</v>
      </c>
      <c r="T418" t="e">
        <f>VLOOKUP(J418,[1]Revedit!$A$816:$C$1019,3,FALSE)</f>
        <v>#N/A</v>
      </c>
      <c r="U418" t="str">
        <f>VLOOKUP(LEFT(I418,2)*100,[1]Revedit!$A$1:$C$397,3)</f>
        <v>2700-OPERATION &amp; MAINT OF PL</v>
      </c>
      <c r="V418" t="str">
        <f>VLOOKUP(K418,[1]Revedit!$A$513:$C$814,3,FALSE)</f>
        <v>419-OTHER PROFESSIONAL &amp; TE</v>
      </c>
    </row>
    <row r="419" spans="1:22" hidden="1" x14ac:dyDescent="0.25">
      <c r="A419" s="1">
        <v>43019</v>
      </c>
      <c r="B419">
        <v>107292</v>
      </c>
      <c r="D419">
        <v>1855276</v>
      </c>
      <c r="E419">
        <v>18266</v>
      </c>
      <c r="F419" t="s">
        <v>273</v>
      </c>
      <c r="G419" t="s">
        <v>274</v>
      </c>
      <c r="H419">
        <v>3</v>
      </c>
      <c r="I419">
        <v>2790</v>
      </c>
      <c r="K419">
        <v>419</v>
      </c>
      <c r="L419">
        <v>9900</v>
      </c>
      <c r="M419">
        <v>0</v>
      </c>
      <c r="N419">
        <v>55</v>
      </c>
      <c r="O419">
        <v>0</v>
      </c>
      <c r="P419">
        <v>0</v>
      </c>
      <c r="Q419">
        <v>0</v>
      </c>
      <c r="R419">
        <v>0</v>
      </c>
      <c r="S419">
        <v>2018</v>
      </c>
      <c r="T419" t="e">
        <f>VLOOKUP(J419,[1]Revedit!$A$816:$C$1019,3,FALSE)</f>
        <v>#N/A</v>
      </c>
      <c r="U419" t="str">
        <f>VLOOKUP(LEFT(I419,2)*100,[1]Revedit!$A$1:$C$397,3)</f>
        <v>2700-OPERATION &amp; MAINT OF PL</v>
      </c>
      <c r="V419" t="str">
        <f>VLOOKUP(K419,[1]Revedit!$A$513:$C$814,3,FALSE)</f>
        <v>419-OTHER PROFESSIONAL &amp; TE</v>
      </c>
    </row>
    <row r="420" spans="1:22" hidden="1" x14ac:dyDescent="0.25">
      <c r="A420" s="1">
        <v>43019</v>
      </c>
      <c r="B420">
        <v>107292</v>
      </c>
      <c r="D420">
        <v>1855276</v>
      </c>
      <c r="E420">
        <v>18266</v>
      </c>
      <c r="F420" t="s">
        <v>273</v>
      </c>
      <c r="G420" t="s">
        <v>286</v>
      </c>
      <c r="H420">
        <v>3</v>
      </c>
      <c r="I420">
        <v>2790</v>
      </c>
      <c r="K420">
        <v>419</v>
      </c>
      <c r="L420">
        <v>9900</v>
      </c>
      <c r="M420">
        <v>0</v>
      </c>
      <c r="N420">
        <v>55</v>
      </c>
      <c r="O420">
        <v>0</v>
      </c>
      <c r="P420">
        <v>0</v>
      </c>
      <c r="Q420">
        <v>0</v>
      </c>
      <c r="R420">
        <v>1700</v>
      </c>
      <c r="S420">
        <v>2018</v>
      </c>
      <c r="T420" t="e">
        <f>VLOOKUP(J420,[1]Revedit!$A$816:$C$1019,3,FALSE)</f>
        <v>#N/A</v>
      </c>
      <c r="U420" t="str">
        <f>VLOOKUP(LEFT(I420,2)*100,[1]Revedit!$A$1:$C$397,3)</f>
        <v>2700-OPERATION &amp; MAINT OF PL</v>
      </c>
      <c r="V420" t="str">
        <f>VLOOKUP(K420,[1]Revedit!$A$513:$C$814,3,FALSE)</f>
        <v>419-OTHER PROFESSIONAL &amp; TE</v>
      </c>
    </row>
    <row r="421" spans="1:22" hidden="1" x14ac:dyDescent="0.25">
      <c r="A421" s="1">
        <v>43019</v>
      </c>
      <c r="B421">
        <v>107292</v>
      </c>
      <c r="D421">
        <v>1855276</v>
      </c>
      <c r="E421">
        <v>18266</v>
      </c>
      <c r="F421" t="s">
        <v>273</v>
      </c>
      <c r="G421" t="s">
        <v>286</v>
      </c>
      <c r="H421">
        <v>3</v>
      </c>
      <c r="I421">
        <v>2790</v>
      </c>
      <c r="K421">
        <v>419</v>
      </c>
      <c r="L421">
        <v>9900</v>
      </c>
      <c r="M421">
        <v>0</v>
      </c>
      <c r="N421">
        <v>55</v>
      </c>
      <c r="O421">
        <v>0</v>
      </c>
      <c r="P421">
        <v>0</v>
      </c>
      <c r="Q421">
        <v>0</v>
      </c>
      <c r="R421">
        <v>1700</v>
      </c>
      <c r="S421">
        <v>2018</v>
      </c>
      <c r="T421" t="e">
        <f>VLOOKUP(J421,[1]Revedit!$A$816:$C$1019,3,FALSE)</f>
        <v>#N/A</v>
      </c>
      <c r="U421" t="str">
        <f>VLOOKUP(LEFT(I421,2)*100,[1]Revedit!$A$1:$C$397,3)</f>
        <v>2700-OPERATION &amp; MAINT OF PL</v>
      </c>
      <c r="V421" t="str">
        <f>VLOOKUP(K421,[1]Revedit!$A$513:$C$814,3,FALSE)</f>
        <v>419-OTHER PROFESSIONAL &amp; TE</v>
      </c>
    </row>
    <row r="422" spans="1:22" hidden="1" x14ac:dyDescent="0.25">
      <c r="A422" s="1">
        <v>43046</v>
      </c>
      <c r="B422">
        <v>107538</v>
      </c>
      <c r="D422">
        <v>1855237</v>
      </c>
      <c r="E422">
        <v>4235</v>
      </c>
      <c r="F422" t="s">
        <v>32</v>
      </c>
      <c r="G422" t="e">
        <f>-Acer #REF! Chromebook</f>
        <v>#NAME?</v>
      </c>
      <c r="H422">
        <v>3</v>
      </c>
      <c r="I422">
        <v>1110</v>
      </c>
      <c r="K422">
        <v>640</v>
      </c>
      <c r="L422">
        <v>9900</v>
      </c>
      <c r="M422">
        <v>0</v>
      </c>
      <c r="N422">
        <v>4</v>
      </c>
      <c r="O422">
        <v>0</v>
      </c>
      <c r="P422">
        <v>0</v>
      </c>
      <c r="Q422">
        <v>0</v>
      </c>
      <c r="R422">
        <v>20000</v>
      </c>
      <c r="S422">
        <v>2018</v>
      </c>
      <c r="T422" t="e">
        <f>VLOOKUP(J422,[1]Revedit!$A$816:$C$1019,3,FALSE)</f>
        <v>#N/A</v>
      </c>
      <c r="U422" t="str">
        <f>VLOOKUP(LEFT(I422,2)*100,[1]Revedit!$A$1:$C$397,3)</f>
        <v>1100-REGULAR INSTRUCTION</v>
      </c>
      <c r="V422" t="str">
        <f>VLOOKUP(K422,[1]Revedit!$A$513:$C$814,3,FALSE)</f>
        <v>640-EQUIPMENT</v>
      </c>
    </row>
    <row r="423" spans="1:22" hidden="1" x14ac:dyDescent="0.25">
      <c r="A423" s="1">
        <v>43046</v>
      </c>
      <c r="B423">
        <v>107538</v>
      </c>
      <c r="D423">
        <v>1855237</v>
      </c>
      <c r="E423">
        <v>4235</v>
      </c>
      <c r="F423" t="s">
        <v>32</v>
      </c>
      <c r="G423" t="e">
        <f>-Acer #REF! Chromebook</f>
        <v>#NAME?</v>
      </c>
      <c r="H423">
        <v>3</v>
      </c>
      <c r="I423">
        <v>1120</v>
      </c>
      <c r="K423">
        <v>640</v>
      </c>
      <c r="L423">
        <v>9900</v>
      </c>
      <c r="M423">
        <v>0</v>
      </c>
      <c r="N423">
        <v>10</v>
      </c>
      <c r="O423">
        <v>0</v>
      </c>
      <c r="P423">
        <v>0</v>
      </c>
      <c r="Q423">
        <v>0</v>
      </c>
      <c r="R423">
        <v>7283</v>
      </c>
      <c r="S423">
        <v>2018</v>
      </c>
      <c r="T423" t="e">
        <f>VLOOKUP(J423,[1]Revedit!$A$816:$C$1019,3,FALSE)</f>
        <v>#N/A</v>
      </c>
      <c r="U423" t="str">
        <f>VLOOKUP(LEFT(I423,2)*100,[1]Revedit!$A$1:$C$397,3)</f>
        <v>1100-REGULAR INSTRUCTION</v>
      </c>
      <c r="V423" t="str">
        <f>VLOOKUP(K423,[1]Revedit!$A$513:$C$814,3,FALSE)</f>
        <v>640-EQUIPMENT</v>
      </c>
    </row>
    <row r="424" spans="1:22" hidden="1" x14ac:dyDescent="0.25">
      <c r="A424" s="1">
        <v>43054</v>
      </c>
      <c r="C424">
        <v>81270</v>
      </c>
      <c r="G424" t="s">
        <v>287</v>
      </c>
      <c r="H424">
        <v>3</v>
      </c>
      <c r="I424">
        <v>2720</v>
      </c>
      <c r="K424">
        <v>640</v>
      </c>
      <c r="L424">
        <v>9900</v>
      </c>
      <c r="M424">
        <v>0</v>
      </c>
      <c r="N424">
        <v>3</v>
      </c>
      <c r="O424">
        <v>0</v>
      </c>
      <c r="P424">
        <v>0</v>
      </c>
      <c r="Q424">
        <v>0</v>
      </c>
      <c r="R424">
        <v>-6</v>
      </c>
      <c r="S424">
        <v>2018</v>
      </c>
      <c r="T424" t="e">
        <f>VLOOKUP(J424,[1]Revedit!$A$816:$C$1019,3,FALSE)</f>
        <v>#N/A</v>
      </c>
      <c r="U424" t="str">
        <f>VLOOKUP(LEFT(I424,2)*100,[1]Revedit!$A$1:$C$397,3)</f>
        <v>2700-OPERATION &amp; MAINT OF PL</v>
      </c>
      <c r="V424" t="str">
        <f>VLOOKUP(K424,[1]Revedit!$A$513:$C$814,3,FALSE)</f>
        <v>640-EQUIPMENT</v>
      </c>
    </row>
    <row r="425" spans="1:22" hidden="1" x14ac:dyDescent="0.25">
      <c r="A425" s="1">
        <v>43054</v>
      </c>
      <c r="C425">
        <v>81271</v>
      </c>
      <c r="G425" t="s">
        <v>102</v>
      </c>
      <c r="H425">
        <v>3</v>
      </c>
      <c r="I425">
        <v>2720</v>
      </c>
      <c r="K425">
        <v>640</v>
      </c>
      <c r="L425">
        <v>9900</v>
      </c>
      <c r="M425">
        <v>0</v>
      </c>
      <c r="N425">
        <v>4</v>
      </c>
      <c r="O425">
        <v>0</v>
      </c>
      <c r="P425">
        <v>0</v>
      </c>
      <c r="Q425">
        <v>0</v>
      </c>
      <c r="R425">
        <v>-6</v>
      </c>
      <c r="S425">
        <v>2018</v>
      </c>
      <c r="T425" t="e">
        <f>VLOOKUP(J425,[1]Revedit!$A$816:$C$1019,3,FALSE)</f>
        <v>#N/A</v>
      </c>
      <c r="U425" t="str">
        <f>VLOOKUP(LEFT(I425,2)*100,[1]Revedit!$A$1:$C$397,3)</f>
        <v>2700-OPERATION &amp; MAINT OF PL</v>
      </c>
      <c r="V425" t="str">
        <f>VLOOKUP(K425,[1]Revedit!$A$513:$C$814,3,FALSE)</f>
        <v>640-EQUIPMENT</v>
      </c>
    </row>
    <row r="426" spans="1:22" hidden="1" x14ac:dyDescent="0.25">
      <c r="A426" s="1">
        <v>43054</v>
      </c>
      <c r="C426">
        <v>81271</v>
      </c>
      <c r="G426" t="s">
        <v>288</v>
      </c>
      <c r="H426">
        <v>3</v>
      </c>
      <c r="I426">
        <v>2720</v>
      </c>
      <c r="K426">
        <v>640</v>
      </c>
      <c r="L426">
        <v>9900</v>
      </c>
      <c r="M426">
        <v>0</v>
      </c>
      <c r="N426">
        <v>4</v>
      </c>
      <c r="O426">
        <v>0</v>
      </c>
      <c r="P426">
        <v>0</v>
      </c>
      <c r="Q426">
        <v>0</v>
      </c>
      <c r="R426">
        <v>0</v>
      </c>
      <c r="S426">
        <v>2018</v>
      </c>
      <c r="T426" t="e">
        <f>VLOOKUP(J426,[1]Revedit!$A$816:$C$1019,3,FALSE)</f>
        <v>#N/A</v>
      </c>
      <c r="U426" t="str">
        <f>VLOOKUP(LEFT(I426,2)*100,[1]Revedit!$A$1:$C$397,3)</f>
        <v>2700-OPERATION &amp; MAINT OF PL</v>
      </c>
      <c r="V426" t="str">
        <f>VLOOKUP(K426,[1]Revedit!$A$513:$C$814,3,FALSE)</f>
        <v>640-EQUIPMENT</v>
      </c>
    </row>
    <row r="427" spans="1:22" hidden="1" x14ac:dyDescent="0.25">
      <c r="A427" s="1">
        <v>43055</v>
      </c>
      <c r="B427">
        <v>107625</v>
      </c>
      <c r="D427">
        <v>186650</v>
      </c>
      <c r="E427">
        <v>5258</v>
      </c>
      <c r="F427" t="s">
        <v>289</v>
      </c>
      <c r="G427" t="s">
        <v>290</v>
      </c>
      <c r="H427">
        <v>3</v>
      </c>
      <c r="I427">
        <v>2720</v>
      </c>
      <c r="K427">
        <v>640</v>
      </c>
      <c r="L427">
        <v>9900</v>
      </c>
      <c r="M427">
        <v>0</v>
      </c>
      <c r="N427">
        <v>1</v>
      </c>
      <c r="O427">
        <v>0</v>
      </c>
      <c r="P427">
        <v>0</v>
      </c>
      <c r="Q427">
        <v>0</v>
      </c>
      <c r="R427">
        <v>1391</v>
      </c>
      <c r="S427">
        <v>2018</v>
      </c>
      <c r="T427" t="e">
        <f>VLOOKUP(J427,[1]Revedit!$A$816:$C$1019,3,FALSE)</f>
        <v>#N/A</v>
      </c>
      <c r="U427" t="str">
        <f>VLOOKUP(LEFT(I427,2)*100,[1]Revedit!$A$1:$C$397,3)</f>
        <v>2700-OPERATION &amp; MAINT OF PL</v>
      </c>
      <c r="V427" t="str">
        <f>VLOOKUP(K427,[1]Revedit!$A$513:$C$814,3,FALSE)</f>
        <v>640-EQUIPMENT</v>
      </c>
    </row>
    <row r="428" spans="1:22" hidden="1" x14ac:dyDescent="0.25">
      <c r="A428" s="1">
        <v>43055</v>
      </c>
      <c r="B428">
        <v>107625</v>
      </c>
      <c r="D428">
        <v>186650</v>
      </c>
      <c r="E428">
        <v>5258</v>
      </c>
      <c r="F428" t="s">
        <v>289</v>
      </c>
      <c r="G428" t="s">
        <v>290</v>
      </c>
      <c r="H428">
        <v>3</v>
      </c>
      <c r="I428">
        <v>2720</v>
      </c>
      <c r="K428">
        <v>640</v>
      </c>
      <c r="L428">
        <v>9900</v>
      </c>
      <c r="M428">
        <v>0</v>
      </c>
      <c r="N428">
        <v>1</v>
      </c>
      <c r="O428">
        <v>0</v>
      </c>
      <c r="P428">
        <v>0</v>
      </c>
      <c r="Q428">
        <v>0</v>
      </c>
      <c r="R428">
        <v>935.77</v>
      </c>
      <c r="S428">
        <v>2018</v>
      </c>
      <c r="T428" t="e">
        <f>VLOOKUP(J428,[1]Revedit!$A$816:$C$1019,3,FALSE)</f>
        <v>#N/A</v>
      </c>
      <c r="U428" t="str">
        <f>VLOOKUP(LEFT(I428,2)*100,[1]Revedit!$A$1:$C$397,3)</f>
        <v>2700-OPERATION &amp; MAINT OF PL</v>
      </c>
      <c r="V428" t="str">
        <f>VLOOKUP(K428,[1]Revedit!$A$513:$C$814,3,FALSE)</f>
        <v>640-EQUIPMENT</v>
      </c>
    </row>
    <row r="429" spans="1:22" hidden="1" x14ac:dyDescent="0.25">
      <c r="A429" s="1">
        <v>43055</v>
      </c>
      <c r="B429">
        <v>107625</v>
      </c>
      <c r="D429">
        <v>186650</v>
      </c>
      <c r="E429">
        <v>5258</v>
      </c>
      <c r="F429" t="s">
        <v>289</v>
      </c>
      <c r="G429" t="s">
        <v>291</v>
      </c>
      <c r="H429">
        <v>3</v>
      </c>
      <c r="I429">
        <v>2720</v>
      </c>
      <c r="K429">
        <v>640</v>
      </c>
      <c r="L429">
        <v>9900</v>
      </c>
      <c r="M429">
        <v>0</v>
      </c>
      <c r="N429">
        <v>1</v>
      </c>
      <c r="O429">
        <v>0</v>
      </c>
      <c r="P429">
        <v>0</v>
      </c>
      <c r="Q429">
        <v>0</v>
      </c>
      <c r="R429">
        <v>2697</v>
      </c>
      <c r="S429">
        <v>2018</v>
      </c>
      <c r="T429" t="e">
        <f>VLOOKUP(J429,[1]Revedit!$A$816:$C$1019,3,FALSE)</f>
        <v>#N/A</v>
      </c>
      <c r="U429" t="str">
        <f>VLOOKUP(LEFT(I429,2)*100,[1]Revedit!$A$1:$C$397,3)</f>
        <v>2700-OPERATION &amp; MAINT OF PL</v>
      </c>
      <c r="V429" t="str">
        <f>VLOOKUP(K429,[1]Revedit!$A$513:$C$814,3,FALSE)</f>
        <v>640-EQUIPMENT</v>
      </c>
    </row>
    <row r="430" spans="1:22" hidden="1" x14ac:dyDescent="0.25">
      <c r="A430" s="1">
        <v>43055</v>
      </c>
      <c r="B430">
        <v>107625</v>
      </c>
      <c r="D430">
        <v>186650</v>
      </c>
      <c r="E430">
        <v>5258</v>
      </c>
      <c r="F430" t="s">
        <v>289</v>
      </c>
      <c r="G430" t="s">
        <v>290</v>
      </c>
      <c r="H430">
        <v>3</v>
      </c>
      <c r="I430">
        <v>2720</v>
      </c>
      <c r="K430">
        <v>640</v>
      </c>
      <c r="L430">
        <v>9900</v>
      </c>
      <c r="M430">
        <v>0</v>
      </c>
      <c r="N430">
        <v>1</v>
      </c>
      <c r="O430">
        <v>0</v>
      </c>
      <c r="P430">
        <v>0</v>
      </c>
      <c r="Q430">
        <v>0</v>
      </c>
      <c r="R430">
        <v>116.43</v>
      </c>
      <c r="S430">
        <v>2018</v>
      </c>
      <c r="T430" t="e">
        <f>VLOOKUP(J430,[1]Revedit!$A$816:$C$1019,3,FALSE)</f>
        <v>#N/A</v>
      </c>
      <c r="U430" t="str">
        <f>VLOOKUP(LEFT(I430,2)*100,[1]Revedit!$A$1:$C$397,3)</f>
        <v>2700-OPERATION &amp; MAINT OF PL</v>
      </c>
      <c r="V430" t="str">
        <f>VLOOKUP(K430,[1]Revedit!$A$513:$C$814,3,FALSE)</f>
        <v>640-EQUIPMENT</v>
      </c>
    </row>
    <row r="431" spans="1:22" hidden="1" x14ac:dyDescent="0.25">
      <c r="A431" s="1">
        <v>43060</v>
      </c>
      <c r="B431">
        <v>107717</v>
      </c>
      <c r="D431">
        <v>186650</v>
      </c>
      <c r="E431">
        <v>5258</v>
      </c>
      <c r="F431" t="s">
        <v>289</v>
      </c>
      <c r="G431" t="s">
        <v>291</v>
      </c>
      <c r="H431">
        <v>3</v>
      </c>
      <c r="I431">
        <v>2720</v>
      </c>
      <c r="K431">
        <v>640</v>
      </c>
      <c r="L431">
        <v>9900</v>
      </c>
      <c r="M431">
        <v>0</v>
      </c>
      <c r="N431">
        <v>1</v>
      </c>
      <c r="O431">
        <v>0</v>
      </c>
      <c r="P431">
        <v>0</v>
      </c>
      <c r="Q431">
        <v>0</v>
      </c>
      <c r="R431">
        <v>982.18</v>
      </c>
      <c r="S431">
        <v>2018</v>
      </c>
      <c r="T431" t="e">
        <f>VLOOKUP(J431,[1]Revedit!$A$816:$C$1019,3,FALSE)</f>
        <v>#N/A</v>
      </c>
      <c r="U431" t="str">
        <f>VLOOKUP(LEFT(I431,2)*100,[1]Revedit!$A$1:$C$397,3)</f>
        <v>2700-OPERATION &amp; MAINT OF PL</v>
      </c>
      <c r="V431" t="str">
        <f>VLOOKUP(K431,[1]Revedit!$A$513:$C$814,3,FALSE)</f>
        <v>640-EQUIPMENT</v>
      </c>
    </row>
    <row r="432" spans="1:22" hidden="1" x14ac:dyDescent="0.25">
      <c r="A432" s="1">
        <v>43061</v>
      </c>
      <c r="C432">
        <v>81348</v>
      </c>
      <c r="G432" t="s">
        <v>53</v>
      </c>
      <c r="H432">
        <v>3</v>
      </c>
      <c r="J432">
        <v>3131</v>
      </c>
      <c r="L432">
        <v>9900</v>
      </c>
      <c r="M432">
        <v>0</v>
      </c>
      <c r="N432">
        <v>0</v>
      </c>
      <c r="Q432">
        <v>96.68</v>
      </c>
      <c r="R432">
        <v>0</v>
      </c>
      <c r="S432">
        <v>2018</v>
      </c>
      <c r="T432" t="str">
        <f>VLOOKUP(J432,[1]Revedit!$A$816:$C$1019,3,FALSE)</f>
        <v>3131-10% AND 2.5% ROLLBACK</v>
      </c>
      <c r="U432" t="e">
        <f>VLOOKUP(LEFT(I432,2)*100,[1]Revedit!$A$1:$C$397,3)</f>
        <v>#VALUE!</v>
      </c>
      <c r="V432" t="e">
        <f>VLOOKUP(K432,[1]Revedit!$A$513:$C$814,3,FALSE)</f>
        <v>#N/A</v>
      </c>
    </row>
    <row r="433" spans="1:22" hidden="1" x14ac:dyDescent="0.25">
      <c r="A433" s="1">
        <v>43073</v>
      </c>
      <c r="B433">
        <v>107763</v>
      </c>
      <c r="D433">
        <v>1855122</v>
      </c>
      <c r="E433">
        <v>16064</v>
      </c>
      <c r="F433" t="s">
        <v>116</v>
      </c>
      <c r="G433" t="s">
        <v>33</v>
      </c>
      <c r="H433">
        <v>3</v>
      </c>
      <c r="I433">
        <v>1110</v>
      </c>
      <c r="K433">
        <v>521</v>
      </c>
      <c r="L433">
        <v>9900</v>
      </c>
      <c r="M433">
        <v>130000</v>
      </c>
      <c r="N433">
        <v>3</v>
      </c>
      <c r="O433">
        <v>0</v>
      </c>
      <c r="P433">
        <v>0</v>
      </c>
      <c r="Q433">
        <v>0</v>
      </c>
      <c r="R433">
        <v>888.6</v>
      </c>
      <c r="S433">
        <v>2018</v>
      </c>
      <c r="T433" t="e">
        <f>VLOOKUP(J433,[1]Revedit!$A$816:$C$1019,3,FALSE)</f>
        <v>#N/A</v>
      </c>
      <c r="U433" t="str">
        <f>VLOOKUP(LEFT(I433,2)*100,[1]Revedit!$A$1:$C$397,3)</f>
        <v>1100-REGULAR INSTRUCTION</v>
      </c>
      <c r="V433" t="str">
        <f>VLOOKUP(K433,[1]Revedit!$A$513:$C$814,3,FALSE)</f>
        <v>521-NEW TEXTBOOKS</v>
      </c>
    </row>
    <row r="434" spans="1:22" hidden="1" x14ac:dyDescent="0.25">
      <c r="A434" s="1">
        <v>43073</v>
      </c>
      <c r="B434">
        <v>107763</v>
      </c>
      <c r="D434">
        <v>1855122</v>
      </c>
      <c r="E434">
        <v>16064</v>
      </c>
      <c r="F434" t="s">
        <v>116</v>
      </c>
      <c r="G434" t="s">
        <v>33</v>
      </c>
      <c r="H434">
        <v>3</v>
      </c>
      <c r="I434">
        <v>1110</v>
      </c>
      <c r="K434">
        <v>521</v>
      </c>
      <c r="L434">
        <v>9900</v>
      </c>
      <c r="M434">
        <v>130000</v>
      </c>
      <c r="N434">
        <v>4</v>
      </c>
      <c r="O434">
        <v>0</v>
      </c>
      <c r="P434">
        <v>0</v>
      </c>
      <c r="Q434">
        <v>0</v>
      </c>
      <c r="R434">
        <v>888.61</v>
      </c>
      <c r="S434">
        <v>2018</v>
      </c>
      <c r="T434" t="e">
        <f>VLOOKUP(J434,[1]Revedit!$A$816:$C$1019,3,FALSE)</f>
        <v>#N/A</v>
      </c>
      <c r="U434" t="str">
        <f>VLOOKUP(LEFT(I434,2)*100,[1]Revedit!$A$1:$C$397,3)</f>
        <v>1100-REGULAR INSTRUCTION</v>
      </c>
      <c r="V434" t="str">
        <f>VLOOKUP(K434,[1]Revedit!$A$513:$C$814,3,FALSE)</f>
        <v>521-NEW TEXTBOOKS</v>
      </c>
    </row>
    <row r="435" spans="1:22" hidden="1" x14ac:dyDescent="0.25">
      <c r="A435" s="1">
        <v>43073</v>
      </c>
      <c r="B435">
        <v>107763</v>
      </c>
      <c r="D435">
        <v>1855122</v>
      </c>
      <c r="E435">
        <v>16064</v>
      </c>
      <c r="F435" t="s">
        <v>116</v>
      </c>
      <c r="G435" t="s">
        <v>33</v>
      </c>
      <c r="H435">
        <v>3</v>
      </c>
      <c r="I435">
        <v>1110</v>
      </c>
      <c r="K435">
        <v>521</v>
      </c>
      <c r="L435">
        <v>9900</v>
      </c>
      <c r="M435">
        <v>130000</v>
      </c>
      <c r="N435">
        <v>8</v>
      </c>
      <c r="O435">
        <v>0</v>
      </c>
      <c r="P435">
        <v>0</v>
      </c>
      <c r="Q435">
        <v>0</v>
      </c>
      <c r="R435">
        <v>888.6</v>
      </c>
      <c r="S435">
        <v>2018</v>
      </c>
      <c r="T435" t="e">
        <f>VLOOKUP(J435,[1]Revedit!$A$816:$C$1019,3,FALSE)</f>
        <v>#N/A</v>
      </c>
      <c r="U435" t="str">
        <f>VLOOKUP(LEFT(I435,2)*100,[1]Revedit!$A$1:$C$397,3)</f>
        <v>1100-REGULAR INSTRUCTION</v>
      </c>
      <c r="V435" t="str">
        <f>VLOOKUP(K435,[1]Revedit!$A$513:$C$814,3,FALSE)</f>
        <v>521-NEW TEXTBOOKS</v>
      </c>
    </row>
    <row r="436" spans="1:22" hidden="1" x14ac:dyDescent="0.25">
      <c r="A436" s="1">
        <v>43073</v>
      </c>
      <c r="B436">
        <v>107770</v>
      </c>
      <c r="D436">
        <v>1855397</v>
      </c>
      <c r="E436">
        <v>5157</v>
      </c>
      <c r="F436" t="s">
        <v>46</v>
      </c>
      <c r="G436" t="s">
        <v>292</v>
      </c>
      <c r="H436">
        <v>3</v>
      </c>
      <c r="I436">
        <v>2720</v>
      </c>
      <c r="K436">
        <v>640</v>
      </c>
      <c r="L436">
        <v>9900</v>
      </c>
      <c r="M436">
        <v>0</v>
      </c>
      <c r="N436">
        <v>8</v>
      </c>
      <c r="O436">
        <v>0</v>
      </c>
      <c r="P436">
        <v>0</v>
      </c>
      <c r="Q436">
        <v>0</v>
      </c>
      <c r="R436">
        <v>30000</v>
      </c>
      <c r="S436">
        <v>2018</v>
      </c>
      <c r="T436" t="e">
        <f>VLOOKUP(J436,[1]Revedit!$A$816:$C$1019,3,FALSE)</f>
        <v>#N/A</v>
      </c>
      <c r="U436" t="str">
        <f>VLOOKUP(LEFT(I436,2)*100,[1]Revedit!$A$1:$C$397,3)</f>
        <v>2700-OPERATION &amp; MAINT OF PL</v>
      </c>
      <c r="V436" t="str">
        <f>VLOOKUP(K436,[1]Revedit!$A$513:$C$814,3,FALSE)</f>
        <v>640-EQUIPMENT</v>
      </c>
    </row>
    <row r="437" spans="1:22" hidden="1" x14ac:dyDescent="0.25">
      <c r="A437" s="1">
        <v>43074</v>
      </c>
      <c r="B437">
        <v>107778</v>
      </c>
      <c r="D437">
        <v>180199</v>
      </c>
      <c r="E437">
        <v>7438</v>
      </c>
      <c r="F437" t="s">
        <v>293</v>
      </c>
      <c r="G437" t="s">
        <v>294</v>
      </c>
      <c r="H437">
        <v>3</v>
      </c>
      <c r="I437">
        <v>4134</v>
      </c>
      <c r="K437">
        <v>640</v>
      </c>
      <c r="L437">
        <v>9900</v>
      </c>
      <c r="M437">
        <v>0</v>
      </c>
      <c r="N437">
        <v>1</v>
      </c>
      <c r="O437">
        <v>0</v>
      </c>
      <c r="P437">
        <v>0</v>
      </c>
      <c r="Q437">
        <v>0</v>
      </c>
      <c r="R437">
        <v>499</v>
      </c>
      <c r="S437">
        <v>2018</v>
      </c>
      <c r="T437" t="e">
        <f>VLOOKUP(J437,[1]Revedit!$A$816:$C$1019,3,FALSE)</f>
        <v>#N/A</v>
      </c>
      <c r="U437" t="str">
        <f>VLOOKUP(LEFT(I437,2)*100,[1]Revedit!$A$1:$C$397,3)</f>
        <v>4100-ACADEMIC &amp; SUBJECT ORIE</v>
      </c>
      <c r="V437" t="str">
        <f>VLOOKUP(K437,[1]Revedit!$A$513:$C$814,3,FALSE)</f>
        <v>640-EQUIPMENT</v>
      </c>
    </row>
    <row r="438" spans="1:22" hidden="1" x14ac:dyDescent="0.25">
      <c r="A438" s="1">
        <v>43117</v>
      </c>
      <c r="B438">
        <v>108077</v>
      </c>
      <c r="D438">
        <v>1855433</v>
      </c>
      <c r="E438">
        <v>305</v>
      </c>
      <c r="F438" t="s">
        <v>29</v>
      </c>
      <c r="G438" t="s">
        <v>296</v>
      </c>
      <c r="H438">
        <v>3</v>
      </c>
      <c r="I438">
        <v>1110</v>
      </c>
      <c r="K438">
        <v>640</v>
      </c>
      <c r="L438">
        <v>9900</v>
      </c>
      <c r="M438">
        <v>0</v>
      </c>
      <c r="N438">
        <v>3</v>
      </c>
      <c r="O438">
        <v>0</v>
      </c>
      <c r="P438">
        <v>0</v>
      </c>
      <c r="Q438">
        <v>0</v>
      </c>
      <c r="R438">
        <v>8762.58</v>
      </c>
      <c r="S438">
        <v>2018</v>
      </c>
      <c r="T438" t="e">
        <f>VLOOKUP(J438,[1]Revedit!$A$816:$C$1019,3,FALSE)</f>
        <v>#N/A</v>
      </c>
      <c r="U438" t="str">
        <f>VLOOKUP(LEFT(I438,2)*100,[1]Revedit!$A$1:$C$397,3)</f>
        <v>1100-REGULAR INSTRUCTION</v>
      </c>
      <c r="V438" t="str">
        <f>VLOOKUP(K438,[1]Revedit!$A$513:$C$814,3,FALSE)</f>
        <v>640-EQUIPMENT</v>
      </c>
    </row>
    <row r="439" spans="1:22" hidden="1" x14ac:dyDescent="0.25">
      <c r="A439" s="1">
        <v>43117</v>
      </c>
      <c r="B439">
        <v>108077</v>
      </c>
      <c r="D439">
        <v>1855433</v>
      </c>
      <c r="E439">
        <v>305</v>
      </c>
      <c r="F439" t="s">
        <v>29</v>
      </c>
      <c r="G439" t="e">
        <f>-TOTAL OF ALL ITEMS</f>
        <v>#NAME?</v>
      </c>
      <c r="H439">
        <v>3</v>
      </c>
      <c r="I439">
        <v>1110</v>
      </c>
      <c r="K439">
        <v>640</v>
      </c>
      <c r="L439">
        <v>9900</v>
      </c>
      <c r="M439">
        <v>0</v>
      </c>
      <c r="N439">
        <v>4</v>
      </c>
      <c r="O439">
        <v>0</v>
      </c>
      <c r="P439">
        <v>0</v>
      </c>
      <c r="Q439">
        <v>0</v>
      </c>
      <c r="R439">
        <v>8762.57</v>
      </c>
      <c r="S439">
        <v>2018</v>
      </c>
      <c r="T439" t="e">
        <f>VLOOKUP(J439,[1]Revedit!$A$816:$C$1019,3,FALSE)</f>
        <v>#N/A</v>
      </c>
      <c r="U439" t="str">
        <f>VLOOKUP(LEFT(I439,2)*100,[1]Revedit!$A$1:$C$397,3)</f>
        <v>1100-REGULAR INSTRUCTION</v>
      </c>
      <c r="V439" t="str">
        <f>VLOOKUP(K439,[1]Revedit!$A$513:$C$814,3,FALSE)</f>
        <v>640-EQUIPMENT</v>
      </c>
    </row>
    <row r="440" spans="1:22" hidden="1" x14ac:dyDescent="0.25">
      <c r="A440" s="1">
        <v>43117</v>
      </c>
      <c r="B440">
        <v>108077</v>
      </c>
      <c r="D440">
        <v>1855433</v>
      </c>
      <c r="E440">
        <v>305</v>
      </c>
      <c r="F440" t="s">
        <v>29</v>
      </c>
      <c r="G440" t="e">
        <f>-TOTAL OF ALL ITEMS</f>
        <v>#NAME?</v>
      </c>
      <c r="H440">
        <v>3</v>
      </c>
      <c r="I440">
        <v>1110</v>
      </c>
      <c r="K440">
        <v>640</v>
      </c>
      <c r="L440">
        <v>9900</v>
      </c>
      <c r="M440">
        <v>0</v>
      </c>
      <c r="N440">
        <v>8</v>
      </c>
      <c r="O440">
        <v>0</v>
      </c>
      <c r="P440">
        <v>0</v>
      </c>
      <c r="Q440">
        <v>0</v>
      </c>
      <c r="R440">
        <v>8762.57</v>
      </c>
      <c r="S440">
        <v>2018</v>
      </c>
      <c r="T440" t="e">
        <f>VLOOKUP(J440,[1]Revedit!$A$816:$C$1019,3,FALSE)</f>
        <v>#N/A</v>
      </c>
      <c r="U440" t="str">
        <f>VLOOKUP(LEFT(I440,2)*100,[1]Revedit!$A$1:$C$397,3)</f>
        <v>1100-REGULAR INSTRUCTION</v>
      </c>
      <c r="V440" t="str">
        <f>VLOOKUP(K440,[1]Revedit!$A$513:$C$814,3,FALSE)</f>
        <v>640-EQUIPMENT</v>
      </c>
    </row>
    <row r="441" spans="1:22" hidden="1" x14ac:dyDescent="0.25">
      <c r="A441" s="1">
        <v>43117</v>
      </c>
      <c r="B441">
        <v>108077</v>
      </c>
      <c r="D441">
        <v>1855433</v>
      </c>
      <c r="E441">
        <v>305</v>
      </c>
      <c r="F441" t="s">
        <v>29</v>
      </c>
      <c r="G441" t="e">
        <f>-TOTAL OF ALL ITEMS</f>
        <v>#NAME?</v>
      </c>
      <c r="H441">
        <v>3</v>
      </c>
      <c r="I441">
        <v>1120</v>
      </c>
      <c r="K441">
        <v>640</v>
      </c>
      <c r="L441">
        <v>9900</v>
      </c>
      <c r="M441">
        <v>0</v>
      </c>
      <c r="N441">
        <v>10</v>
      </c>
      <c r="O441">
        <v>0</v>
      </c>
      <c r="P441">
        <v>0</v>
      </c>
      <c r="Q441">
        <v>0</v>
      </c>
      <c r="R441">
        <v>8762.57</v>
      </c>
      <c r="S441">
        <v>2018</v>
      </c>
      <c r="T441" t="e">
        <f>VLOOKUP(J441,[1]Revedit!$A$816:$C$1019,3,FALSE)</f>
        <v>#N/A</v>
      </c>
      <c r="U441" t="str">
        <f>VLOOKUP(LEFT(I441,2)*100,[1]Revedit!$A$1:$C$397,3)</f>
        <v>1100-REGULAR INSTRUCTION</v>
      </c>
      <c r="V441" t="str">
        <f>VLOOKUP(K441,[1]Revedit!$A$513:$C$814,3,FALSE)</f>
        <v>640-EQUIPMENT</v>
      </c>
    </row>
    <row r="442" spans="1:22" hidden="1" x14ac:dyDescent="0.25">
      <c r="A442" s="1">
        <v>43117</v>
      </c>
      <c r="B442">
        <v>108077</v>
      </c>
      <c r="D442">
        <v>1855433</v>
      </c>
      <c r="E442">
        <v>305</v>
      </c>
      <c r="F442" t="s">
        <v>29</v>
      </c>
      <c r="G442" t="e">
        <f>-TOTAL OF ALL ITEMS</f>
        <v>#NAME?</v>
      </c>
      <c r="H442">
        <v>3</v>
      </c>
      <c r="I442">
        <v>1120</v>
      </c>
      <c r="K442">
        <v>640</v>
      </c>
      <c r="L442">
        <v>9900</v>
      </c>
      <c r="M442">
        <v>0</v>
      </c>
      <c r="N442">
        <v>11</v>
      </c>
      <c r="O442">
        <v>0</v>
      </c>
      <c r="P442">
        <v>0</v>
      </c>
      <c r="Q442">
        <v>0</v>
      </c>
      <c r="R442">
        <v>8762.57</v>
      </c>
      <c r="S442">
        <v>2018</v>
      </c>
      <c r="T442" t="e">
        <f>VLOOKUP(J442,[1]Revedit!$A$816:$C$1019,3,FALSE)</f>
        <v>#N/A</v>
      </c>
      <c r="U442" t="str">
        <f>VLOOKUP(LEFT(I442,2)*100,[1]Revedit!$A$1:$C$397,3)</f>
        <v>1100-REGULAR INSTRUCTION</v>
      </c>
      <c r="V442" t="str">
        <f>VLOOKUP(K442,[1]Revedit!$A$513:$C$814,3,FALSE)</f>
        <v>640-EQUIPMENT</v>
      </c>
    </row>
    <row r="443" spans="1:22" hidden="1" x14ac:dyDescent="0.25">
      <c r="A443" s="1">
        <v>43117</v>
      </c>
      <c r="B443">
        <v>108077</v>
      </c>
      <c r="D443">
        <v>1855433</v>
      </c>
      <c r="E443">
        <v>305</v>
      </c>
      <c r="F443" t="s">
        <v>29</v>
      </c>
      <c r="G443" t="e">
        <f>-TOTAL OF ALL ITEMS</f>
        <v>#NAME?</v>
      </c>
      <c r="H443">
        <v>3</v>
      </c>
      <c r="I443">
        <v>1130</v>
      </c>
      <c r="K443">
        <v>640</v>
      </c>
      <c r="L443">
        <v>9900</v>
      </c>
      <c r="M443">
        <v>0</v>
      </c>
      <c r="N443">
        <v>1</v>
      </c>
      <c r="O443">
        <v>0</v>
      </c>
      <c r="P443">
        <v>0</v>
      </c>
      <c r="Q443">
        <v>0</v>
      </c>
      <c r="R443">
        <v>8762.57</v>
      </c>
      <c r="S443">
        <v>2018</v>
      </c>
      <c r="T443" t="e">
        <f>VLOOKUP(J443,[1]Revedit!$A$816:$C$1019,3,FALSE)</f>
        <v>#N/A</v>
      </c>
      <c r="U443" t="str">
        <f>VLOOKUP(LEFT(I443,2)*100,[1]Revedit!$A$1:$C$397,3)</f>
        <v>1100-REGULAR INSTRUCTION</v>
      </c>
      <c r="V443" t="str">
        <f>VLOOKUP(K443,[1]Revedit!$A$513:$C$814,3,FALSE)</f>
        <v>640-EQUIPMENT</v>
      </c>
    </row>
    <row r="444" spans="1:22" hidden="1" x14ac:dyDescent="0.25">
      <c r="A444" s="1">
        <v>43117</v>
      </c>
      <c r="B444">
        <v>108077</v>
      </c>
      <c r="D444">
        <v>1855433</v>
      </c>
      <c r="E444">
        <v>305</v>
      </c>
      <c r="F444" t="s">
        <v>29</v>
      </c>
      <c r="G444" t="e">
        <f>-TOTAL OF ALL ITEMS</f>
        <v>#NAME?</v>
      </c>
      <c r="H444">
        <v>3</v>
      </c>
      <c r="I444">
        <v>1130</v>
      </c>
      <c r="K444">
        <v>640</v>
      </c>
      <c r="L444">
        <v>9900</v>
      </c>
      <c r="M444">
        <v>0</v>
      </c>
      <c r="N444">
        <v>2</v>
      </c>
      <c r="O444">
        <v>0</v>
      </c>
      <c r="P444">
        <v>0</v>
      </c>
      <c r="Q444">
        <v>0</v>
      </c>
      <c r="R444">
        <v>8762.57</v>
      </c>
      <c r="S444">
        <v>2018</v>
      </c>
      <c r="T444" t="e">
        <f>VLOOKUP(J444,[1]Revedit!$A$816:$C$1019,3,FALSE)</f>
        <v>#N/A</v>
      </c>
      <c r="U444" t="str">
        <f>VLOOKUP(LEFT(I444,2)*100,[1]Revedit!$A$1:$C$397,3)</f>
        <v>1100-REGULAR INSTRUCTION</v>
      </c>
      <c r="V444" t="str">
        <f>VLOOKUP(K444,[1]Revedit!$A$513:$C$814,3,FALSE)</f>
        <v>640-EQUIPMENT</v>
      </c>
    </row>
    <row r="445" spans="1:22" hidden="1" x14ac:dyDescent="0.25">
      <c r="A445" s="1">
        <v>43117</v>
      </c>
      <c r="B445">
        <v>108077</v>
      </c>
      <c r="D445">
        <v>1855433</v>
      </c>
      <c r="E445">
        <v>305</v>
      </c>
      <c r="F445" t="s">
        <v>29</v>
      </c>
      <c r="G445" t="s">
        <v>296</v>
      </c>
      <c r="H445">
        <v>3</v>
      </c>
      <c r="I445">
        <v>1110</v>
      </c>
      <c r="K445">
        <v>640</v>
      </c>
      <c r="L445">
        <v>9900</v>
      </c>
      <c r="M445">
        <v>0</v>
      </c>
      <c r="N445">
        <v>3</v>
      </c>
      <c r="O445">
        <v>0</v>
      </c>
      <c r="P445">
        <v>0</v>
      </c>
      <c r="Q445">
        <v>0</v>
      </c>
      <c r="R445">
        <v>543.42999999999995</v>
      </c>
      <c r="S445">
        <v>2018</v>
      </c>
      <c r="T445" t="e">
        <f>VLOOKUP(J445,[1]Revedit!$A$816:$C$1019,3,FALSE)</f>
        <v>#N/A</v>
      </c>
      <c r="U445" t="str">
        <f>VLOOKUP(LEFT(I445,2)*100,[1]Revedit!$A$1:$C$397,3)</f>
        <v>1100-REGULAR INSTRUCTION</v>
      </c>
      <c r="V445" t="str">
        <f>VLOOKUP(K445,[1]Revedit!$A$513:$C$814,3,FALSE)</f>
        <v>640-EQUIPMENT</v>
      </c>
    </row>
    <row r="446" spans="1:22" hidden="1" x14ac:dyDescent="0.25">
      <c r="A446" s="1">
        <v>43117</v>
      </c>
      <c r="B446">
        <v>108077</v>
      </c>
      <c r="D446">
        <v>1855433</v>
      </c>
      <c r="E446">
        <v>305</v>
      </c>
      <c r="F446" t="s">
        <v>29</v>
      </c>
      <c r="G446" t="e">
        <f>-TOTAL OF ALL ITEMS</f>
        <v>#NAME?</v>
      </c>
      <c r="H446">
        <v>3</v>
      </c>
      <c r="I446">
        <v>1110</v>
      </c>
      <c r="K446">
        <v>640</v>
      </c>
      <c r="L446">
        <v>9900</v>
      </c>
      <c r="M446">
        <v>0</v>
      </c>
      <c r="N446">
        <v>4</v>
      </c>
      <c r="O446">
        <v>0</v>
      </c>
      <c r="P446">
        <v>0</v>
      </c>
      <c r="Q446">
        <v>0</v>
      </c>
      <c r="R446">
        <v>543.42999999999995</v>
      </c>
      <c r="S446">
        <v>2018</v>
      </c>
      <c r="T446" t="e">
        <f>VLOOKUP(J446,[1]Revedit!$A$816:$C$1019,3,FALSE)</f>
        <v>#N/A</v>
      </c>
      <c r="U446" t="str">
        <f>VLOOKUP(LEFT(I446,2)*100,[1]Revedit!$A$1:$C$397,3)</f>
        <v>1100-REGULAR INSTRUCTION</v>
      </c>
      <c r="V446" t="str">
        <f>VLOOKUP(K446,[1]Revedit!$A$513:$C$814,3,FALSE)</f>
        <v>640-EQUIPMENT</v>
      </c>
    </row>
    <row r="447" spans="1:22" hidden="1" x14ac:dyDescent="0.25">
      <c r="A447" s="1">
        <v>43117</v>
      </c>
      <c r="B447">
        <v>108077</v>
      </c>
      <c r="D447">
        <v>1855433</v>
      </c>
      <c r="E447">
        <v>305</v>
      </c>
      <c r="F447" t="s">
        <v>29</v>
      </c>
      <c r="G447" t="e">
        <f>-TOTAL OF ALL ITEMS</f>
        <v>#NAME?</v>
      </c>
      <c r="H447">
        <v>3</v>
      </c>
      <c r="I447">
        <v>1110</v>
      </c>
      <c r="K447">
        <v>640</v>
      </c>
      <c r="L447">
        <v>9900</v>
      </c>
      <c r="M447">
        <v>0</v>
      </c>
      <c r="N447">
        <v>8</v>
      </c>
      <c r="O447">
        <v>0</v>
      </c>
      <c r="P447">
        <v>0</v>
      </c>
      <c r="Q447">
        <v>0</v>
      </c>
      <c r="R447">
        <v>543.42999999999995</v>
      </c>
      <c r="S447">
        <v>2018</v>
      </c>
      <c r="T447" t="e">
        <f>VLOOKUP(J447,[1]Revedit!$A$816:$C$1019,3,FALSE)</f>
        <v>#N/A</v>
      </c>
      <c r="U447" t="str">
        <f>VLOOKUP(LEFT(I447,2)*100,[1]Revedit!$A$1:$C$397,3)</f>
        <v>1100-REGULAR INSTRUCTION</v>
      </c>
      <c r="V447" t="str">
        <f>VLOOKUP(K447,[1]Revedit!$A$513:$C$814,3,FALSE)</f>
        <v>640-EQUIPMENT</v>
      </c>
    </row>
    <row r="448" spans="1:22" hidden="1" x14ac:dyDescent="0.25">
      <c r="A448" s="1">
        <v>43117</v>
      </c>
      <c r="B448">
        <v>108077</v>
      </c>
      <c r="D448">
        <v>1855433</v>
      </c>
      <c r="E448">
        <v>305</v>
      </c>
      <c r="F448" t="s">
        <v>29</v>
      </c>
      <c r="G448" t="e">
        <f>-TOTAL OF ALL ITEMS</f>
        <v>#NAME?</v>
      </c>
      <c r="H448">
        <v>3</v>
      </c>
      <c r="I448">
        <v>1120</v>
      </c>
      <c r="K448">
        <v>640</v>
      </c>
      <c r="L448">
        <v>9900</v>
      </c>
      <c r="M448">
        <v>0</v>
      </c>
      <c r="N448">
        <v>10</v>
      </c>
      <c r="O448">
        <v>0</v>
      </c>
      <c r="P448">
        <v>0</v>
      </c>
      <c r="Q448">
        <v>0</v>
      </c>
      <c r="R448">
        <v>543.42999999999995</v>
      </c>
      <c r="S448">
        <v>2018</v>
      </c>
      <c r="T448" t="e">
        <f>VLOOKUP(J448,[1]Revedit!$A$816:$C$1019,3,FALSE)</f>
        <v>#N/A</v>
      </c>
      <c r="U448" t="str">
        <f>VLOOKUP(LEFT(I448,2)*100,[1]Revedit!$A$1:$C$397,3)</f>
        <v>1100-REGULAR INSTRUCTION</v>
      </c>
      <c r="V448" t="str">
        <f>VLOOKUP(K448,[1]Revedit!$A$513:$C$814,3,FALSE)</f>
        <v>640-EQUIPMENT</v>
      </c>
    </row>
    <row r="449" spans="1:22" hidden="1" x14ac:dyDescent="0.25">
      <c r="A449" s="1">
        <v>43117</v>
      </c>
      <c r="B449">
        <v>108077</v>
      </c>
      <c r="D449">
        <v>1855433</v>
      </c>
      <c r="E449">
        <v>305</v>
      </c>
      <c r="F449" t="s">
        <v>29</v>
      </c>
      <c r="G449" t="e">
        <f>-TOTAL OF ALL ITEMS</f>
        <v>#NAME?</v>
      </c>
      <c r="H449">
        <v>3</v>
      </c>
      <c r="I449">
        <v>1120</v>
      </c>
      <c r="K449">
        <v>640</v>
      </c>
      <c r="L449">
        <v>9900</v>
      </c>
      <c r="M449">
        <v>0</v>
      </c>
      <c r="N449">
        <v>11</v>
      </c>
      <c r="O449">
        <v>0</v>
      </c>
      <c r="P449">
        <v>0</v>
      </c>
      <c r="Q449">
        <v>0</v>
      </c>
      <c r="R449">
        <v>543.42999999999995</v>
      </c>
      <c r="S449">
        <v>2018</v>
      </c>
      <c r="T449" t="e">
        <f>VLOOKUP(J449,[1]Revedit!$A$816:$C$1019,3,FALSE)</f>
        <v>#N/A</v>
      </c>
      <c r="U449" t="str">
        <f>VLOOKUP(LEFT(I449,2)*100,[1]Revedit!$A$1:$C$397,3)</f>
        <v>1100-REGULAR INSTRUCTION</v>
      </c>
      <c r="V449" t="str">
        <f>VLOOKUP(K449,[1]Revedit!$A$513:$C$814,3,FALSE)</f>
        <v>640-EQUIPMENT</v>
      </c>
    </row>
    <row r="450" spans="1:22" hidden="1" x14ac:dyDescent="0.25">
      <c r="A450" s="1">
        <v>43117</v>
      </c>
      <c r="B450">
        <v>108077</v>
      </c>
      <c r="D450">
        <v>1855433</v>
      </c>
      <c r="E450">
        <v>305</v>
      </c>
      <c r="F450" t="s">
        <v>29</v>
      </c>
      <c r="G450" t="e">
        <f>-TOTAL OF ALL ITEMS</f>
        <v>#NAME?</v>
      </c>
      <c r="H450">
        <v>3</v>
      </c>
      <c r="I450">
        <v>1130</v>
      </c>
      <c r="K450">
        <v>640</v>
      </c>
      <c r="L450">
        <v>9900</v>
      </c>
      <c r="M450">
        <v>0</v>
      </c>
      <c r="N450">
        <v>1</v>
      </c>
      <c r="O450">
        <v>0</v>
      </c>
      <c r="P450">
        <v>0</v>
      </c>
      <c r="Q450">
        <v>0</v>
      </c>
      <c r="R450">
        <v>543.42999999999995</v>
      </c>
      <c r="S450">
        <v>2018</v>
      </c>
      <c r="T450" t="e">
        <f>VLOOKUP(J450,[1]Revedit!$A$816:$C$1019,3,FALSE)</f>
        <v>#N/A</v>
      </c>
      <c r="U450" t="str">
        <f>VLOOKUP(LEFT(I450,2)*100,[1]Revedit!$A$1:$C$397,3)</f>
        <v>1100-REGULAR INSTRUCTION</v>
      </c>
      <c r="V450" t="str">
        <f>VLOOKUP(K450,[1]Revedit!$A$513:$C$814,3,FALSE)</f>
        <v>640-EQUIPMENT</v>
      </c>
    </row>
    <row r="451" spans="1:22" hidden="1" x14ac:dyDescent="0.25">
      <c r="A451" s="1">
        <v>43117</v>
      </c>
      <c r="B451">
        <v>108077</v>
      </c>
      <c r="D451">
        <v>1855433</v>
      </c>
      <c r="E451">
        <v>305</v>
      </c>
      <c r="F451" t="s">
        <v>29</v>
      </c>
      <c r="G451" t="e">
        <f>-TOTAL OF ALL ITEMS</f>
        <v>#NAME?</v>
      </c>
      <c r="H451">
        <v>3</v>
      </c>
      <c r="I451">
        <v>1130</v>
      </c>
      <c r="K451">
        <v>640</v>
      </c>
      <c r="L451">
        <v>9900</v>
      </c>
      <c r="M451">
        <v>0</v>
      </c>
      <c r="N451">
        <v>2</v>
      </c>
      <c r="O451">
        <v>0</v>
      </c>
      <c r="P451">
        <v>0</v>
      </c>
      <c r="Q451">
        <v>0</v>
      </c>
      <c r="R451">
        <v>543.41999999999996</v>
      </c>
      <c r="S451">
        <v>2018</v>
      </c>
      <c r="T451" t="e">
        <f>VLOOKUP(J451,[1]Revedit!$A$816:$C$1019,3,FALSE)</f>
        <v>#N/A</v>
      </c>
      <c r="U451" t="str">
        <f>VLOOKUP(LEFT(I451,2)*100,[1]Revedit!$A$1:$C$397,3)</f>
        <v>1100-REGULAR INSTRUCTION</v>
      </c>
      <c r="V451" t="str">
        <f>VLOOKUP(K451,[1]Revedit!$A$513:$C$814,3,FALSE)</f>
        <v>640-EQUIPMENT</v>
      </c>
    </row>
    <row r="452" spans="1:22" hidden="1" x14ac:dyDescent="0.25">
      <c r="A452" s="1">
        <v>43117</v>
      </c>
      <c r="B452">
        <v>108077</v>
      </c>
      <c r="D452">
        <v>1855433</v>
      </c>
      <c r="E452">
        <v>305</v>
      </c>
      <c r="F452" t="s">
        <v>29</v>
      </c>
      <c r="G452" t="s">
        <v>296</v>
      </c>
      <c r="H452">
        <v>3</v>
      </c>
      <c r="I452">
        <v>1110</v>
      </c>
      <c r="K452">
        <v>640</v>
      </c>
      <c r="L452">
        <v>9900</v>
      </c>
      <c r="M452">
        <v>0</v>
      </c>
      <c r="N452">
        <v>3</v>
      </c>
      <c r="O452">
        <v>0</v>
      </c>
      <c r="P452">
        <v>0</v>
      </c>
      <c r="Q452">
        <v>0</v>
      </c>
      <c r="R452">
        <v>1857.14</v>
      </c>
      <c r="S452">
        <v>2018</v>
      </c>
      <c r="T452" t="e">
        <f>VLOOKUP(J452,[1]Revedit!$A$816:$C$1019,3,FALSE)</f>
        <v>#N/A</v>
      </c>
      <c r="U452" t="str">
        <f>VLOOKUP(LEFT(I452,2)*100,[1]Revedit!$A$1:$C$397,3)</f>
        <v>1100-REGULAR INSTRUCTION</v>
      </c>
      <c r="V452" t="str">
        <f>VLOOKUP(K452,[1]Revedit!$A$513:$C$814,3,FALSE)</f>
        <v>640-EQUIPMENT</v>
      </c>
    </row>
    <row r="453" spans="1:22" hidden="1" x14ac:dyDescent="0.25">
      <c r="A453" s="1">
        <v>43117</v>
      </c>
      <c r="B453">
        <v>108077</v>
      </c>
      <c r="D453">
        <v>1855433</v>
      </c>
      <c r="E453">
        <v>305</v>
      </c>
      <c r="F453" t="s">
        <v>29</v>
      </c>
      <c r="G453" t="e">
        <f>-TOTAL OF ALL ITEMS</f>
        <v>#NAME?</v>
      </c>
      <c r="H453">
        <v>3</v>
      </c>
      <c r="I453">
        <v>1110</v>
      </c>
      <c r="K453">
        <v>640</v>
      </c>
      <c r="L453">
        <v>9900</v>
      </c>
      <c r="M453">
        <v>0</v>
      </c>
      <c r="N453">
        <v>4</v>
      </c>
      <c r="O453">
        <v>0</v>
      </c>
      <c r="P453">
        <v>0</v>
      </c>
      <c r="Q453">
        <v>0</v>
      </c>
      <c r="R453">
        <v>6857.1</v>
      </c>
      <c r="S453">
        <v>2018</v>
      </c>
      <c r="T453" t="e">
        <f>VLOOKUP(J453,[1]Revedit!$A$816:$C$1019,3,FALSE)</f>
        <v>#N/A</v>
      </c>
      <c r="U453" t="str">
        <f>VLOOKUP(LEFT(I453,2)*100,[1]Revedit!$A$1:$C$397,3)</f>
        <v>1100-REGULAR INSTRUCTION</v>
      </c>
      <c r="V453" t="str">
        <f>VLOOKUP(K453,[1]Revedit!$A$513:$C$814,3,FALSE)</f>
        <v>640-EQUIPMENT</v>
      </c>
    </row>
    <row r="454" spans="1:22" hidden="1" x14ac:dyDescent="0.25">
      <c r="A454" s="1">
        <v>43117</v>
      </c>
      <c r="B454">
        <v>108077</v>
      </c>
      <c r="D454">
        <v>1855433</v>
      </c>
      <c r="E454">
        <v>305</v>
      </c>
      <c r="F454" t="s">
        <v>29</v>
      </c>
      <c r="G454" t="e">
        <f>-TOTAL OF ALL ITEMS</f>
        <v>#NAME?</v>
      </c>
      <c r="H454">
        <v>3</v>
      </c>
      <c r="I454">
        <v>1110</v>
      </c>
      <c r="K454">
        <v>640</v>
      </c>
      <c r="L454">
        <v>9900</v>
      </c>
      <c r="M454">
        <v>0</v>
      </c>
      <c r="N454">
        <v>8</v>
      </c>
      <c r="O454">
        <v>0</v>
      </c>
      <c r="P454">
        <v>0</v>
      </c>
      <c r="Q454">
        <v>0</v>
      </c>
      <c r="R454">
        <v>1857.15</v>
      </c>
      <c r="S454">
        <v>2018</v>
      </c>
      <c r="T454" t="e">
        <f>VLOOKUP(J454,[1]Revedit!$A$816:$C$1019,3,FALSE)</f>
        <v>#N/A</v>
      </c>
      <c r="U454" t="str">
        <f>VLOOKUP(LEFT(I454,2)*100,[1]Revedit!$A$1:$C$397,3)</f>
        <v>1100-REGULAR INSTRUCTION</v>
      </c>
      <c r="V454" t="str">
        <f>VLOOKUP(K454,[1]Revedit!$A$513:$C$814,3,FALSE)</f>
        <v>640-EQUIPMENT</v>
      </c>
    </row>
    <row r="455" spans="1:22" hidden="1" x14ac:dyDescent="0.25">
      <c r="A455" s="1">
        <v>43117</v>
      </c>
      <c r="B455">
        <v>108077</v>
      </c>
      <c r="D455">
        <v>1855433</v>
      </c>
      <c r="E455">
        <v>305</v>
      </c>
      <c r="F455" t="s">
        <v>29</v>
      </c>
      <c r="G455" t="e">
        <f>-TOTAL OF ALL ITEMS</f>
        <v>#NAME?</v>
      </c>
      <c r="H455">
        <v>3</v>
      </c>
      <c r="I455">
        <v>1120</v>
      </c>
      <c r="K455">
        <v>640</v>
      </c>
      <c r="L455">
        <v>9900</v>
      </c>
      <c r="M455">
        <v>0</v>
      </c>
      <c r="N455">
        <v>10</v>
      </c>
      <c r="O455">
        <v>0</v>
      </c>
      <c r="P455">
        <v>0</v>
      </c>
      <c r="Q455">
        <v>0</v>
      </c>
      <c r="R455">
        <v>6857.15</v>
      </c>
      <c r="S455">
        <v>2018</v>
      </c>
      <c r="T455" t="e">
        <f>VLOOKUP(J455,[1]Revedit!$A$816:$C$1019,3,FALSE)</f>
        <v>#N/A</v>
      </c>
      <c r="U455" t="str">
        <f>VLOOKUP(LEFT(I455,2)*100,[1]Revedit!$A$1:$C$397,3)</f>
        <v>1100-REGULAR INSTRUCTION</v>
      </c>
      <c r="V455" t="str">
        <f>VLOOKUP(K455,[1]Revedit!$A$513:$C$814,3,FALSE)</f>
        <v>640-EQUIPMENT</v>
      </c>
    </row>
    <row r="456" spans="1:22" hidden="1" x14ac:dyDescent="0.25">
      <c r="A456" s="1">
        <v>43117</v>
      </c>
      <c r="B456">
        <v>108077</v>
      </c>
      <c r="D456">
        <v>1855433</v>
      </c>
      <c r="E456">
        <v>305</v>
      </c>
      <c r="F456" t="s">
        <v>29</v>
      </c>
      <c r="G456" t="e">
        <f>-TOTAL OF ALL ITEMS</f>
        <v>#NAME?</v>
      </c>
      <c r="H456">
        <v>3</v>
      </c>
      <c r="I456">
        <v>1120</v>
      </c>
      <c r="K456">
        <v>640</v>
      </c>
      <c r="L456">
        <v>9900</v>
      </c>
      <c r="M456">
        <v>0</v>
      </c>
      <c r="N456">
        <v>11</v>
      </c>
      <c r="O456">
        <v>0</v>
      </c>
      <c r="P456">
        <v>0</v>
      </c>
      <c r="Q456">
        <v>0</v>
      </c>
      <c r="R456">
        <v>6857.15</v>
      </c>
      <c r="S456">
        <v>2018</v>
      </c>
      <c r="T456" t="e">
        <f>VLOOKUP(J456,[1]Revedit!$A$816:$C$1019,3,FALSE)</f>
        <v>#N/A</v>
      </c>
      <c r="U456" t="str">
        <f>VLOOKUP(LEFT(I456,2)*100,[1]Revedit!$A$1:$C$397,3)</f>
        <v>1100-REGULAR INSTRUCTION</v>
      </c>
      <c r="V456" t="str">
        <f>VLOOKUP(K456,[1]Revedit!$A$513:$C$814,3,FALSE)</f>
        <v>640-EQUIPMENT</v>
      </c>
    </row>
    <row r="457" spans="1:22" hidden="1" x14ac:dyDescent="0.25">
      <c r="A457" s="1">
        <v>43117</v>
      </c>
      <c r="B457">
        <v>108077</v>
      </c>
      <c r="D457">
        <v>1855433</v>
      </c>
      <c r="E457">
        <v>305</v>
      </c>
      <c r="F457" t="s">
        <v>29</v>
      </c>
      <c r="G457" t="e">
        <f>-TOTAL OF ALL ITEMS</f>
        <v>#NAME?</v>
      </c>
      <c r="H457">
        <v>3</v>
      </c>
      <c r="I457">
        <v>1130</v>
      </c>
      <c r="K457">
        <v>640</v>
      </c>
      <c r="L457">
        <v>9900</v>
      </c>
      <c r="M457">
        <v>0</v>
      </c>
      <c r="N457">
        <v>1</v>
      </c>
      <c r="O457">
        <v>0</v>
      </c>
      <c r="P457">
        <v>0</v>
      </c>
      <c r="Q457">
        <v>0</v>
      </c>
      <c r="R457">
        <v>1857.15</v>
      </c>
      <c r="S457">
        <v>2018</v>
      </c>
      <c r="T457" t="e">
        <f>VLOOKUP(J457,[1]Revedit!$A$816:$C$1019,3,FALSE)</f>
        <v>#N/A</v>
      </c>
      <c r="U457" t="str">
        <f>VLOOKUP(LEFT(I457,2)*100,[1]Revedit!$A$1:$C$397,3)</f>
        <v>1100-REGULAR INSTRUCTION</v>
      </c>
      <c r="V457" t="str">
        <f>VLOOKUP(K457,[1]Revedit!$A$513:$C$814,3,FALSE)</f>
        <v>640-EQUIPMENT</v>
      </c>
    </row>
    <row r="458" spans="1:22" hidden="1" x14ac:dyDescent="0.25">
      <c r="A458" s="1">
        <v>43117</v>
      </c>
      <c r="B458">
        <v>108077</v>
      </c>
      <c r="D458">
        <v>1855433</v>
      </c>
      <c r="E458">
        <v>305</v>
      </c>
      <c r="F458" t="s">
        <v>29</v>
      </c>
      <c r="G458" t="e">
        <f>-TOTAL OF ALL ITEMS</f>
        <v>#NAME?</v>
      </c>
      <c r="H458">
        <v>3</v>
      </c>
      <c r="I458">
        <v>1130</v>
      </c>
      <c r="K458">
        <v>640</v>
      </c>
      <c r="L458">
        <v>9900</v>
      </c>
      <c r="M458">
        <v>0</v>
      </c>
      <c r="N458">
        <v>2</v>
      </c>
      <c r="O458">
        <v>0</v>
      </c>
      <c r="P458">
        <v>0</v>
      </c>
      <c r="Q458">
        <v>0</v>
      </c>
      <c r="R458">
        <v>4857.16</v>
      </c>
      <c r="S458">
        <v>2018</v>
      </c>
      <c r="T458" t="e">
        <f>VLOOKUP(J458,[1]Revedit!$A$816:$C$1019,3,FALSE)</f>
        <v>#N/A</v>
      </c>
      <c r="U458" t="str">
        <f>VLOOKUP(LEFT(I458,2)*100,[1]Revedit!$A$1:$C$397,3)</f>
        <v>1100-REGULAR INSTRUCTION</v>
      </c>
      <c r="V458" t="str">
        <f>VLOOKUP(K458,[1]Revedit!$A$513:$C$814,3,FALSE)</f>
        <v>640-EQUIPMENT</v>
      </c>
    </row>
    <row r="459" spans="1:22" hidden="1" x14ac:dyDescent="0.25">
      <c r="A459" s="1">
        <v>43124</v>
      </c>
      <c r="B459">
        <v>108176</v>
      </c>
      <c r="D459">
        <v>1801194</v>
      </c>
      <c r="E459">
        <v>2454</v>
      </c>
      <c r="F459" t="s">
        <v>47</v>
      </c>
      <c r="G459" t="s">
        <v>297</v>
      </c>
      <c r="H459">
        <v>3</v>
      </c>
      <c r="I459">
        <v>4134</v>
      </c>
      <c r="K459">
        <v>519</v>
      </c>
      <c r="L459">
        <v>9900</v>
      </c>
      <c r="M459">
        <v>0</v>
      </c>
      <c r="N459">
        <v>1</v>
      </c>
      <c r="O459">
        <v>0</v>
      </c>
      <c r="P459">
        <v>0</v>
      </c>
      <c r="Q459">
        <v>0</v>
      </c>
      <c r="R459">
        <v>8750</v>
      </c>
      <c r="S459">
        <v>2018</v>
      </c>
      <c r="T459" t="e">
        <f>VLOOKUP(J459,[1]Revedit!$A$816:$C$1019,3,FALSE)</f>
        <v>#N/A</v>
      </c>
      <c r="U459" t="str">
        <f>VLOOKUP(LEFT(I459,2)*100,[1]Revedit!$A$1:$C$397,3)</f>
        <v>4100-ACADEMIC &amp; SUBJECT ORIE</v>
      </c>
      <c r="V459" t="str">
        <f>VLOOKUP(K459,[1]Revedit!$A$513:$C$814,3,FALSE)</f>
        <v>519-OTHER GENERAL SUPPLIES</v>
      </c>
    </row>
    <row r="460" spans="1:22" hidden="1" x14ac:dyDescent="0.25">
      <c r="A460" s="1">
        <v>43125</v>
      </c>
      <c r="C460">
        <v>81738</v>
      </c>
      <c r="G460" t="s">
        <v>59</v>
      </c>
      <c r="H460">
        <v>3</v>
      </c>
      <c r="J460">
        <v>1111</v>
      </c>
      <c r="L460">
        <v>9900</v>
      </c>
      <c r="M460">
        <v>0</v>
      </c>
      <c r="N460">
        <v>0</v>
      </c>
      <c r="Q460">
        <v>40500</v>
      </c>
      <c r="R460">
        <v>0</v>
      </c>
      <c r="S460">
        <v>2018</v>
      </c>
      <c r="T460" t="str">
        <f>VLOOKUP(J460,[1]Revedit!$A$816:$C$1019,3,FALSE)</f>
        <v>1111-GEN. PROP. TAX - REAL U</v>
      </c>
      <c r="U460" t="e">
        <f>VLOOKUP(LEFT(I460,2)*100,[1]Revedit!$A$1:$C$397,3)</f>
        <v>#VALUE!</v>
      </c>
      <c r="V460" t="e">
        <f>VLOOKUP(K460,[1]Revedit!$A$513:$C$814,3,FALSE)</f>
        <v>#N/A</v>
      </c>
    </row>
    <row r="461" spans="1:22" hidden="1" x14ac:dyDescent="0.25">
      <c r="A461" s="1">
        <v>43130</v>
      </c>
      <c r="B461">
        <v>918193</v>
      </c>
      <c r="D461">
        <v>9180119</v>
      </c>
      <c r="E461">
        <v>900050</v>
      </c>
      <c r="F461" t="s">
        <v>48</v>
      </c>
      <c r="G461" t="s">
        <v>295</v>
      </c>
      <c r="H461">
        <v>3</v>
      </c>
      <c r="I461">
        <v>4134</v>
      </c>
      <c r="K461">
        <v>519</v>
      </c>
      <c r="L461">
        <v>9900</v>
      </c>
      <c r="M461">
        <v>0</v>
      </c>
      <c r="N461">
        <v>1</v>
      </c>
      <c r="O461">
        <v>0</v>
      </c>
      <c r="P461">
        <v>0</v>
      </c>
      <c r="Q461">
        <v>0</v>
      </c>
      <c r="R461">
        <v>102.7</v>
      </c>
      <c r="S461">
        <v>2018</v>
      </c>
      <c r="T461" t="e">
        <f>VLOOKUP(J461,[1]Revedit!$A$816:$C$1019,3,FALSE)</f>
        <v>#N/A</v>
      </c>
      <c r="U461" t="str">
        <f>VLOOKUP(LEFT(I461,2)*100,[1]Revedit!$A$1:$C$397,3)</f>
        <v>4100-ACADEMIC &amp; SUBJECT ORIE</v>
      </c>
      <c r="V461" t="str">
        <f>VLOOKUP(K461,[1]Revedit!$A$513:$C$814,3,FALSE)</f>
        <v>519-OTHER GENERAL SUPPLIES</v>
      </c>
    </row>
    <row r="462" spans="1:22" hidden="1" x14ac:dyDescent="0.25">
      <c r="A462" s="1">
        <v>43130</v>
      </c>
      <c r="B462">
        <v>918193</v>
      </c>
      <c r="D462">
        <v>9180119</v>
      </c>
      <c r="E462">
        <v>900050</v>
      </c>
      <c r="F462" t="s">
        <v>48</v>
      </c>
      <c r="G462" t="s">
        <v>295</v>
      </c>
      <c r="H462">
        <v>3</v>
      </c>
      <c r="I462">
        <v>4134</v>
      </c>
      <c r="K462">
        <v>519</v>
      </c>
      <c r="L462">
        <v>9900</v>
      </c>
      <c r="M462">
        <v>0</v>
      </c>
      <c r="N462">
        <v>1</v>
      </c>
      <c r="O462">
        <v>0</v>
      </c>
      <c r="P462">
        <v>0</v>
      </c>
      <c r="Q462">
        <v>0</v>
      </c>
      <c r="R462">
        <v>67.209999999999994</v>
      </c>
      <c r="S462">
        <v>2018</v>
      </c>
      <c r="T462" t="e">
        <f>VLOOKUP(J462,[1]Revedit!$A$816:$C$1019,3,FALSE)</f>
        <v>#N/A</v>
      </c>
      <c r="U462" t="str">
        <f>VLOOKUP(LEFT(I462,2)*100,[1]Revedit!$A$1:$C$397,3)</f>
        <v>4100-ACADEMIC &amp; SUBJECT ORIE</v>
      </c>
      <c r="V462" t="str">
        <f>VLOOKUP(K462,[1]Revedit!$A$513:$C$814,3,FALSE)</f>
        <v>519-OTHER GENERAL SUPPLIES</v>
      </c>
    </row>
    <row r="463" spans="1:22" hidden="1" x14ac:dyDescent="0.25">
      <c r="A463" s="1">
        <v>43132</v>
      </c>
      <c r="C463">
        <v>81847</v>
      </c>
      <c r="G463" t="s">
        <v>59</v>
      </c>
      <c r="H463">
        <v>3</v>
      </c>
      <c r="J463">
        <v>1111</v>
      </c>
      <c r="L463">
        <v>9900</v>
      </c>
      <c r="M463">
        <v>0</v>
      </c>
      <c r="N463">
        <v>0</v>
      </c>
      <c r="Q463">
        <v>66000</v>
      </c>
      <c r="R463">
        <v>0</v>
      </c>
      <c r="S463">
        <v>2018</v>
      </c>
      <c r="T463" t="str">
        <f>VLOOKUP(J463,[1]Revedit!$A$816:$C$1019,3,FALSE)</f>
        <v>1111-GEN. PROP. TAX - REAL U</v>
      </c>
      <c r="U463" t="e">
        <f>VLOOKUP(LEFT(I463,2)*100,[1]Revedit!$A$1:$C$397,3)</f>
        <v>#VALUE!</v>
      </c>
      <c r="V463" t="e">
        <f>VLOOKUP(K463,[1]Revedit!$A$513:$C$814,3,FALSE)</f>
        <v>#N/A</v>
      </c>
    </row>
    <row r="464" spans="1:22" hidden="1" x14ac:dyDescent="0.25">
      <c r="A464" s="1">
        <v>43139</v>
      </c>
      <c r="C464">
        <v>81883</v>
      </c>
      <c r="G464" t="s">
        <v>59</v>
      </c>
      <c r="H464">
        <v>3</v>
      </c>
      <c r="J464">
        <v>1111</v>
      </c>
      <c r="L464">
        <v>9900</v>
      </c>
      <c r="M464">
        <v>0</v>
      </c>
      <c r="N464">
        <v>0</v>
      </c>
      <c r="Q464">
        <v>34600</v>
      </c>
      <c r="R464">
        <v>0</v>
      </c>
      <c r="S464">
        <v>2018</v>
      </c>
      <c r="T464" t="str">
        <f>VLOOKUP(J464,[1]Revedit!$A$816:$C$1019,3,FALSE)</f>
        <v>1111-GEN. PROP. TAX - REAL U</v>
      </c>
      <c r="U464" t="e">
        <f>VLOOKUP(LEFT(I464,2)*100,[1]Revedit!$A$1:$C$397,3)</f>
        <v>#VALUE!</v>
      </c>
      <c r="V464" t="e">
        <f>VLOOKUP(K464,[1]Revedit!$A$513:$C$814,3,FALSE)</f>
        <v>#N/A</v>
      </c>
    </row>
    <row r="465" spans="1:22" hidden="1" x14ac:dyDescent="0.25">
      <c r="A465" s="1">
        <v>43159</v>
      </c>
      <c r="C465">
        <v>81941</v>
      </c>
      <c r="G465" t="s">
        <v>298</v>
      </c>
      <c r="H465">
        <v>3</v>
      </c>
      <c r="J465">
        <v>1190</v>
      </c>
      <c r="L465">
        <v>9900</v>
      </c>
      <c r="M465">
        <v>0</v>
      </c>
      <c r="N465">
        <v>0</v>
      </c>
      <c r="Q465">
        <v>366.25</v>
      </c>
      <c r="R465">
        <v>0</v>
      </c>
      <c r="S465">
        <v>2018</v>
      </c>
      <c r="T465" t="str">
        <f>VLOOKUP(J465,[1]Revedit!$A$816:$C$1019,3,FALSE)</f>
        <v>1190-OTHER RECEIPTS (LOCAL T</v>
      </c>
      <c r="U465" t="e">
        <f>VLOOKUP(LEFT(I465,2)*100,[1]Revedit!$A$1:$C$397,3)</f>
        <v>#VALUE!</v>
      </c>
      <c r="V465" t="e">
        <f>VLOOKUP(K465,[1]Revedit!$A$513:$C$814,3,FALSE)</f>
        <v>#N/A</v>
      </c>
    </row>
    <row r="466" spans="1:22" hidden="1" x14ac:dyDescent="0.25">
      <c r="A466" s="1">
        <v>43159</v>
      </c>
      <c r="B466">
        <v>918196</v>
      </c>
      <c r="D466">
        <v>54420</v>
      </c>
      <c r="E466">
        <v>900021</v>
      </c>
      <c r="F466" t="s">
        <v>28</v>
      </c>
      <c r="G466" t="s">
        <v>124</v>
      </c>
      <c r="H466">
        <v>3</v>
      </c>
      <c r="I466">
        <v>2510</v>
      </c>
      <c r="K466">
        <v>845</v>
      </c>
      <c r="L466">
        <v>9900</v>
      </c>
      <c r="M466">
        <v>0</v>
      </c>
      <c r="N466">
        <v>55</v>
      </c>
      <c r="O466">
        <v>0</v>
      </c>
      <c r="P466">
        <v>0</v>
      </c>
      <c r="Q466">
        <v>0</v>
      </c>
      <c r="R466">
        <v>49.57</v>
      </c>
      <c r="S466">
        <v>2018</v>
      </c>
      <c r="T466" t="e">
        <f>VLOOKUP(J466,[1]Revedit!$A$816:$C$1019,3,FALSE)</f>
        <v>#N/A</v>
      </c>
      <c r="U466" t="str">
        <f>VLOOKUP(LEFT(I466,2)*100,[1]Revedit!$A$1:$C$397,3)</f>
        <v>2500-FISCAL SERVICES</v>
      </c>
      <c r="V466" t="str">
        <f>VLOOKUP(K466,[1]Revedit!$A$513:$C$814,3,FALSE)</f>
        <v>845-PROPERTY TAX COLLECTION</v>
      </c>
    </row>
    <row r="467" spans="1:22" hidden="1" x14ac:dyDescent="0.25">
      <c r="A467" s="1">
        <v>43133</v>
      </c>
      <c r="C467">
        <v>81833</v>
      </c>
      <c r="G467" t="s">
        <v>299</v>
      </c>
      <c r="H467">
        <v>3</v>
      </c>
      <c r="I467">
        <v>2720</v>
      </c>
      <c r="K467">
        <v>640</v>
      </c>
      <c r="L467">
        <v>9900</v>
      </c>
      <c r="M467">
        <v>0</v>
      </c>
      <c r="N467">
        <v>4</v>
      </c>
      <c r="O467">
        <v>0</v>
      </c>
      <c r="P467">
        <v>0</v>
      </c>
      <c r="Q467">
        <v>0</v>
      </c>
      <c r="R467">
        <v>-6</v>
      </c>
      <c r="S467">
        <v>2018</v>
      </c>
      <c r="T467" t="e">
        <f>VLOOKUP(J467,[1]Revedit!$A$816:$C$1019,3,FALSE)</f>
        <v>#N/A</v>
      </c>
      <c r="U467" t="str">
        <f>VLOOKUP(LEFT(I467,2)*100,[1]Revedit!$A$1:$C$397,3)</f>
        <v>2700-OPERATION &amp; MAINT OF PL</v>
      </c>
      <c r="V467" t="str">
        <f>VLOOKUP(K467,[1]Revedit!$A$513:$C$814,3,FALSE)</f>
        <v>640-EQUIPMENT</v>
      </c>
    </row>
    <row r="468" spans="1:22" hidden="1" x14ac:dyDescent="0.25">
      <c r="A468" s="1">
        <v>43133</v>
      </c>
      <c r="C468">
        <v>81833</v>
      </c>
      <c r="G468" t="s">
        <v>181</v>
      </c>
      <c r="H468">
        <v>3</v>
      </c>
      <c r="I468">
        <v>2720</v>
      </c>
      <c r="K468">
        <v>640</v>
      </c>
      <c r="L468">
        <v>9900</v>
      </c>
      <c r="M468">
        <v>0</v>
      </c>
      <c r="N468">
        <v>4</v>
      </c>
      <c r="O468">
        <v>0</v>
      </c>
      <c r="P468">
        <v>0</v>
      </c>
      <c r="Q468">
        <v>0</v>
      </c>
      <c r="R468">
        <v>0</v>
      </c>
      <c r="S468">
        <v>2018</v>
      </c>
      <c r="T468" t="e">
        <f>VLOOKUP(J468,[1]Revedit!$A$816:$C$1019,3,FALSE)</f>
        <v>#N/A</v>
      </c>
      <c r="U468" t="str">
        <f>VLOOKUP(LEFT(I468,2)*100,[1]Revedit!$A$1:$C$397,3)</f>
        <v>2700-OPERATION &amp; MAINT OF PL</v>
      </c>
      <c r="V468" t="str">
        <f>VLOOKUP(K468,[1]Revedit!$A$513:$C$814,3,FALSE)</f>
        <v>640-EQUIPMENT</v>
      </c>
    </row>
    <row r="469" spans="1:22" hidden="1" x14ac:dyDescent="0.25">
      <c r="A469" s="1">
        <v>43157</v>
      </c>
      <c r="B469">
        <v>108387</v>
      </c>
      <c r="D469">
        <v>1801209</v>
      </c>
      <c r="E469">
        <v>2454</v>
      </c>
      <c r="F469" t="s">
        <v>47</v>
      </c>
      <c r="G469" t="s">
        <v>300</v>
      </c>
      <c r="H469">
        <v>3</v>
      </c>
      <c r="I469">
        <v>4134</v>
      </c>
      <c r="K469">
        <v>519</v>
      </c>
      <c r="L469">
        <v>9900</v>
      </c>
      <c r="M469">
        <v>0</v>
      </c>
      <c r="N469">
        <v>1</v>
      </c>
      <c r="O469">
        <v>0</v>
      </c>
      <c r="P469">
        <v>0</v>
      </c>
      <c r="Q469">
        <v>0</v>
      </c>
      <c r="R469">
        <v>799</v>
      </c>
      <c r="S469">
        <v>2018</v>
      </c>
      <c r="T469" t="e">
        <f>VLOOKUP(J469,[1]Revedit!$A$816:$C$1019,3,FALSE)</f>
        <v>#N/A</v>
      </c>
      <c r="U469" t="str">
        <f>VLOOKUP(LEFT(I469,2)*100,[1]Revedit!$A$1:$C$397,3)</f>
        <v>4100-ACADEMIC &amp; SUBJECT ORIE</v>
      </c>
      <c r="V469" t="str">
        <f>VLOOKUP(K469,[1]Revedit!$A$513:$C$814,3,FALSE)</f>
        <v>519-OTHER GENERAL SUPPLIES</v>
      </c>
    </row>
    <row r="470" spans="1:22" hidden="1" x14ac:dyDescent="0.25">
      <c r="A470" s="1">
        <v>43157</v>
      </c>
      <c r="B470">
        <v>108387</v>
      </c>
      <c r="D470">
        <v>1801209</v>
      </c>
      <c r="E470">
        <v>2454</v>
      </c>
      <c r="F470" t="s">
        <v>47</v>
      </c>
      <c r="G470" t="s">
        <v>301</v>
      </c>
      <c r="H470">
        <v>3</v>
      </c>
      <c r="I470">
        <v>4134</v>
      </c>
      <c r="K470">
        <v>519</v>
      </c>
      <c r="L470">
        <v>9900</v>
      </c>
      <c r="M470">
        <v>0</v>
      </c>
      <c r="N470">
        <v>1</v>
      </c>
      <c r="O470">
        <v>0</v>
      </c>
      <c r="P470">
        <v>0</v>
      </c>
      <c r="Q470">
        <v>0</v>
      </c>
      <c r="R470">
        <v>117</v>
      </c>
      <c r="S470">
        <v>2018</v>
      </c>
      <c r="T470" t="e">
        <f>VLOOKUP(J470,[1]Revedit!$A$816:$C$1019,3,FALSE)</f>
        <v>#N/A</v>
      </c>
      <c r="U470" t="str">
        <f>VLOOKUP(LEFT(I470,2)*100,[1]Revedit!$A$1:$C$397,3)</f>
        <v>4100-ACADEMIC &amp; SUBJECT ORIE</v>
      </c>
      <c r="V470" t="str">
        <f>VLOOKUP(K470,[1]Revedit!$A$513:$C$814,3,FALSE)</f>
        <v>519-OTHER GENERAL SUPPLIES</v>
      </c>
    </row>
    <row r="471" spans="1:22" hidden="1" x14ac:dyDescent="0.25">
      <c r="A471" s="1">
        <v>43157</v>
      </c>
      <c r="B471">
        <v>108387</v>
      </c>
      <c r="D471">
        <v>1801209</v>
      </c>
      <c r="E471">
        <v>2454</v>
      </c>
      <c r="F471" t="s">
        <v>47</v>
      </c>
      <c r="G471" t="s">
        <v>302</v>
      </c>
      <c r="H471">
        <v>3</v>
      </c>
      <c r="I471">
        <v>4134</v>
      </c>
      <c r="K471">
        <v>519</v>
      </c>
      <c r="L471">
        <v>9900</v>
      </c>
      <c r="M471">
        <v>0</v>
      </c>
      <c r="N471">
        <v>1</v>
      </c>
      <c r="O471">
        <v>0</v>
      </c>
      <c r="P471">
        <v>0</v>
      </c>
      <c r="Q471">
        <v>0</v>
      </c>
      <c r="R471">
        <v>147</v>
      </c>
      <c r="S471">
        <v>2018</v>
      </c>
      <c r="T471" t="e">
        <f>VLOOKUP(J471,[1]Revedit!$A$816:$C$1019,3,FALSE)</f>
        <v>#N/A</v>
      </c>
      <c r="U471" t="str">
        <f>VLOOKUP(LEFT(I471,2)*100,[1]Revedit!$A$1:$C$397,3)</f>
        <v>4100-ACADEMIC &amp; SUBJECT ORIE</v>
      </c>
      <c r="V471" t="str">
        <f>VLOOKUP(K471,[1]Revedit!$A$513:$C$814,3,FALSE)</f>
        <v>519-OTHER GENERAL SUPPLIES</v>
      </c>
    </row>
    <row r="472" spans="1:22" hidden="1" x14ac:dyDescent="0.25">
      <c r="A472" s="1">
        <v>43157</v>
      </c>
      <c r="B472">
        <v>108387</v>
      </c>
      <c r="D472">
        <v>1801209</v>
      </c>
      <c r="E472">
        <v>2454</v>
      </c>
      <c r="F472" t="s">
        <v>47</v>
      </c>
      <c r="G472" t="s">
        <v>303</v>
      </c>
      <c r="H472">
        <v>3</v>
      </c>
      <c r="I472">
        <v>4134</v>
      </c>
      <c r="K472">
        <v>519</v>
      </c>
      <c r="L472">
        <v>9900</v>
      </c>
      <c r="M472">
        <v>0</v>
      </c>
      <c r="N472">
        <v>1</v>
      </c>
      <c r="O472">
        <v>0</v>
      </c>
      <c r="P472">
        <v>0</v>
      </c>
      <c r="Q472">
        <v>0</v>
      </c>
      <c r="R472">
        <v>187</v>
      </c>
      <c r="S472">
        <v>2018</v>
      </c>
      <c r="T472" t="e">
        <f>VLOOKUP(J472,[1]Revedit!$A$816:$C$1019,3,FALSE)</f>
        <v>#N/A</v>
      </c>
      <c r="U472" t="str">
        <f>VLOOKUP(LEFT(I472,2)*100,[1]Revedit!$A$1:$C$397,3)</f>
        <v>4100-ACADEMIC &amp; SUBJECT ORIE</v>
      </c>
      <c r="V472" t="str">
        <f>VLOOKUP(K472,[1]Revedit!$A$513:$C$814,3,FALSE)</f>
        <v>519-OTHER GENERAL SUPPLIES</v>
      </c>
    </row>
    <row r="473" spans="1:22" hidden="1" x14ac:dyDescent="0.25">
      <c r="A473" s="1">
        <v>43167</v>
      </c>
      <c r="C473">
        <v>82081</v>
      </c>
      <c r="G473" t="s">
        <v>26</v>
      </c>
      <c r="H473">
        <v>3</v>
      </c>
      <c r="J473">
        <v>1111</v>
      </c>
      <c r="L473">
        <v>9900</v>
      </c>
      <c r="M473">
        <v>0</v>
      </c>
      <c r="N473">
        <v>0</v>
      </c>
      <c r="Q473">
        <v>73121.63</v>
      </c>
      <c r="R473">
        <v>0</v>
      </c>
      <c r="S473">
        <v>2018</v>
      </c>
      <c r="T473" t="str">
        <f>VLOOKUP(J473,[1]Revedit!$A$816:$C$1019,3,FALSE)</f>
        <v>1111-GEN. PROP. TAX - REAL U</v>
      </c>
      <c r="U473" t="e">
        <f>VLOOKUP(LEFT(I473,2)*100,[1]Revedit!$A$1:$C$397,3)</f>
        <v>#VALUE!</v>
      </c>
      <c r="V473" t="e">
        <f>VLOOKUP(K473,[1]Revedit!$A$513:$C$814,3,FALSE)</f>
        <v>#N/A</v>
      </c>
    </row>
    <row r="474" spans="1:22" hidden="1" x14ac:dyDescent="0.25">
      <c r="A474" s="1">
        <v>43174</v>
      </c>
      <c r="C474">
        <v>82183</v>
      </c>
      <c r="G474" t="s">
        <v>26</v>
      </c>
      <c r="H474">
        <v>3</v>
      </c>
      <c r="J474">
        <v>1111</v>
      </c>
      <c r="L474">
        <v>9900</v>
      </c>
      <c r="M474">
        <v>0</v>
      </c>
      <c r="N474">
        <v>0</v>
      </c>
      <c r="Q474">
        <v>2215.63</v>
      </c>
      <c r="R474">
        <v>0</v>
      </c>
      <c r="S474">
        <v>2018</v>
      </c>
      <c r="T474" t="str">
        <f>VLOOKUP(J474,[1]Revedit!$A$816:$C$1019,3,FALSE)</f>
        <v>1111-GEN. PROP. TAX - REAL U</v>
      </c>
      <c r="U474" t="e">
        <f>VLOOKUP(LEFT(I474,2)*100,[1]Revedit!$A$1:$C$397,3)</f>
        <v>#VALUE!</v>
      </c>
      <c r="V474" t="e">
        <f>VLOOKUP(K474,[1]Revedit!$A$513:$C$814,3,FALSE)</f>
        <v>#N/A</v>
      </c>
    </row>
    <row r="475" spans="1:22" hidden="1" x14ac:dyDescent="0.25">
      <c r="A475" s="1">
        <v>43167</v>
      </c>
      <c r="C475">
        <v>82081</v>
      </c>
      <c r="G475" t="s">
        <v>34</v>
      </c>
      <c r="H475">
        <v>3</v>
      </c>
      <c r="J475">
        <v>1122</v>
      </c>
      <c r="L475">
        <v>9900</v>
      </c>
      <c r="M475">
        <v>0</v>
      </c>
      <c r="N475">
        <v>0</v>
      </c>
      <c r="Q475">
        <v>7389.84</v>
      </c>
      <c r="R475">
        <v>0</v>
      </c>
      <c r="S475">
        <v>2018</v>
      </c>
      <c r="T475" t="str">
        <f>VLOOKUP(J475,[1]Revedit!$A$816:$C$1019,3,FALSE)</f>
        <v>1122-PUBLIC UTILITY PERSONAL</v>
      </c>
      <c r="U475" t="e">
        <f>VLOOKUP(LEFT(I475,2)*100,[1]Revedit!$A$1:$C$397,3)</f>
        <v>#VALUE!</v>
      </c>
      <c r="V475" t="e">
        <f>VLOOKUP(K475,[1]Revedit!$A$513:$C$814,3,FALSE)</f>
        <v>#N/A</v>
      </c>
    </row>
    <row r="476" spans="1:22" hidden="1" x14ac:dyDescent="0.25">
      <c r="A476" s="1">
        <v>43181</v>
      </c>
      <c r="C476">
        <v>82244</v>
      </c>
      <c r="G476" t="s">
        <v>304</v>
      </c>
      <c r="H476">
        <v>3</v>
      </c>
      <c r="J476">
        <v>1190</v>
      </c>
      <c r="L476">
        <v>9900</v>
      </c>
      <c r="M476">
        <v>0</v>
      </c>
      <c r="N476">
        <v>0</v>
      </c>
      <c r="Q476">
        <v>2.23</v>
      </c>
      <c r="R476">
        <v>0</v>
      </c>
      <c r="S476">
        <v>2018</v>
      </c>
      <c r="T476" t="str">
        <f>VLOOKUP(J476,[1]Revedit!$A$816:$C$1019,3,FALSE)</f>
        <v>1190-OTHER RECEIPTS (LOCAL T</v>
      </c>
      <c r="U476" t="e">
        <f>VLOOKUP(LEFT(I476,2)*100,[1]Revedit!$A$1:$C$397,3)</f>
        <v>#VALUE!</v>
      </c>
      <c r="V476" t="e">
        <f>VLOOKUP(K476,[1]Revedit!$A$513:$C$814,3,FALSE)</f>
        <v>#N/A</v>
      </c>
    </row>
    <row r="477" spans="1:22" hidden="1" x14ac:dyDescent="0.25">
      <c r="A477" s="1">
        <v>43166</v>
      </c>
      <c r="B477">
        <v>108493</v>
      </c>
      <c r="D477">
        <v>1855463</v>
      </c>
      <c r="E477">
        <v>16136</v>
      </c>
      <c r="F477" t="s">
        <v>58</v>
      </c>
      <c r="G477" t="s">
        <v>305</v>
      </c>
      <c r="H477">
        <v>3</v>
      </c>
      <c r="I477">
        <v>1231</v>
      </c>
      <c r="K477">
        <v>640</v>
      </c>
      <c r="L477">
        <v>9900</v>
      </c>
      <c r="M477">
        <v>0</v>
      </c>
      <c r="N477">
        <v>4</v>
      </c>
      <c r="O477">
        <v>0</v>
      </c>
      <c r="P477">
        <v>0</v>
      </c>
      <c r="Q477">
        <v>0</v>
      </c>
      <c r="R477">
        <v>889</v>
      </c>
      <c r="S477">
        <v>2018</v>
      </c>
      <c r="T477" t="e">
        <f>VLOOKUP(J477,[1]Revedit!$A$816:$C$1019,3,FALSE)</f>
        <v>#N/A</v>
      </c>
      <c r="U477" t="str">
        <f>VLOOKUP(LEFT(I477,2)*100,[1]Revedit!$A$1:$C$397,3)</f>
        <v>1200-SPECIAL INSTRUCTION</v>
      </c>
      <c r="V477" t="str">
        <f>VLOOKUP(K477,[1]Revedit!$A$513:$C$814,3,FALSE)</f>
        <v>640-EQUIPMENT</v>
      </c>
    </row>
    <row r="478" spans="1:22" hidden="1" x14ac:dyDescent="0.25">
      <c r="A478" s="1">
        <v>43166</v>
      </c>
      <c r="B478">
        <v>108493</v>
      </c>
      <c r="D478">
        <v>1855463</v>
      </c>
      <c r="E478">
        <v>16136</v>
      </c>
      <c r="F478" t="s">
        <v>58</v>
      </c>
      <c r="G478" t="s">
        <v>305</v>
      </c>
      <c r="H478">
        <v>3</v>
      </c>
      <c r="I478">
        <v>1231</v>
      </c>
      <c r="K478">
        <v>640</v>
      </c>
      <c r="L478">
        <v>9900</v>
      </c>
      <c r="M478">
        <v>0</v>
      </c>
      <c r="N478">
        <v>4</v>
      </c>
      <c r="O478">
        <v>0</v>
      </c>
      <c r="P478">
        <v>0</v>
      </c>
      <c r="Q478">
        <v>0</v>
      </c>
      <c r="R478">
        <v>-889</v>
      </c>
      <c r="S478">
        <v>2018</v>
      </c>
      <c r="T478" t="e">
        <f>VLOOKUP(J478,[1]Revedit!$A$816:$C$1019,3,FALSE)</f>
        <v>#N/A</v>
      </c>
      <c r="U478" t="str">
        <f>VLOOKUP(LEFT(I478,2)*100,[1]Revedit!$A$1:$C$397,3)</f>
        <v>1200-SPECIAL INSTRUCTION</v>
      </c>
      <c r="V478" t="str">
        <f>VLOOKUP(K478,[1]Revedit!$A$513:$C$814,3,FALSE)</f>
        <v>640-EQUIPMENT</v>
      </c>
    </row>
    <row r="479" spans="1:22" hidden="1" x14ac:dyDescent="0.25">
      <c r="A479" s="1">
        <v>43166</v>
      </c>
      <c r="B479">
        <v>108493</v>
      </c>
      <c r="D479">
        <v>1855463</v>
      </c>
      <c r="E479">
        <v>16136</v>
      </c>
      <c r="F479" t="s">
        <v>58</v>
      </c>
      <c r="G479" t="s">
        <v>306</v>
      </c>
      <c r="H479">
        <v>3</v>
      </c>
      <c r="I479">
        <v>1231</v>
      </c>
      <c r="K479">
        <v>640</v>
      </c>
      <c r="L479">
        <v>9900</v>
      </c>
      <c r="M479">
        <v>0</v>
      </c>
      <c r="N479">
        <v>4</v>
      </c>
      <c r="O479">
        <v>0</v>
      </c>
      <c r="P479">
        <v>0</v>
      </c>
      <c r="Q479">
        <v>0</v>
      </c>
      <c r="R479">
        <v>1486</v>
      </c>
      <c r="S479">
        <v>2018</v>
      </c>
      <c r="T479" t="e">
        <f>VLOOKUP(J479,[1]Revedit!$A$816:$C$1019,3,FALSE)</f>
        <v>#N/A</v>
      </c>
      <c r="U479" t="str">
        <f>VLOOKUP(LEFT(I479,2)*100,[1]Revedit!$A$1:$C$397,3)</f>
        <v>1200-SPECIAL INSTRUCTION</v>
      </c>
      <c r="V479" t="str">
        <f>VLOOKUP(K479,[1]Revedit!$A$513:$C$814,3,FALSE)</f>
        <v>640-EQUIPMENT</v>
      </c>
    </row>
    <row r="480" spans="1:22" hidden="1" x14ac:dyDescent="0.25">
      <c r="A480" s="1">
        <v>43166</v>
      </c>
      <c r="B480">
        <v>108493</v>
      </c>
      <c r="D480">
        <v>1855463</v>
      </c>
      <c r="E480">
        <v>16136</v>
      </c>
      <c r="F480" t="s">
        <v>58</v>
      </c>
      <c r="G480" t="s">
        <v>306</v>
      </c>
      <c r="H480">
        <v>3</v>
      </c>
      <c r="I480">
        <v>1231</v>
      </c>
      <c r="K480">
        <v>640</v>
      </c>
      <c r="L480">
        <v>9900</v>
      </c>
      <c r="M480">
        <v>0</v>
      </c>
      <c r="N480">
        <v>4</v>
      </c>
      <c r="O480">
        <v>0</v>
      </c>
      <c r="P480">
        <v>0</v>
      </c>
      <c r="Q480">
        <v>0</v>
      </c>
      <c r="R480">
        <v>-1486</v>
      </c>
      <c r="S480">
        <v>2018</v>
      </c>
      <c r="T480" t="e">
        <f>VLOOKUP(J480,[1]Revedit!$A$816:$C$1019,3,FALSE)</f>
        <v>#N/A</v>
      </c>
      <c r="U480" t="str">
        <f>VLOOKUP(LEFT(I480,2)*100,[1]Revedit!$A$1:$C$397,3)</f>
        <v>1200-SPECIAL INSTRUCTION</v>
      </c>
      <c r="V480" t="str">
        <f>VLOOKUP(K480,[1]Revedit!$A$513:$C$814,3,FALSE)</f>
        <v>640-EQUIPMENT</v>
      </c>
    </row>
    <row r="481" spans="1:22" hidden="1" x14ac:dyDescent="0.25">
      <c r="A481" s="1">
        <v>43166</v>
      </c>
      <c r="B481">
        <v>108493</v>
      </c>
      <c r="D481">
        <v>1855463</v>
      </c>
      <c r="E481">
        <v>16136</v>
      </c>
      <c r="F481" t="s">
        <v>58</v>
      </c>
      <c r="G481" t="s">
        <v>22</v>
      </c>
      <c r="H481">
        <v>3</v>
      </c>
      <c r="I481">
        <v>1231</v>
      </c>
      <c r="K481">
        <v>640</v>
      </c>
      <c r="L481">
        <v>9900</v>
      </c>
      <c r="M481">
        <v>0</v>
      </c>
      <c r="N481">
        <v>4</v>
      </c>
      <c r="O481">
        <v>0</v>
      </c>
      <c r="P481">
        <v>0</v>
      </c>
      <c r="Q481">
        <v>0</v>
      </c>
      <c r="R481">
        <v>18.170000000000002</v>
      </c>
      <c r="S481">
        <v>2018</v>
      </c>
      <c r="T481" t="e">
        <f>VLOOKUP(J481,[1]Revedit!$A$816:$C$1019,3,FALSE)</f>
        <v>#N/A</v>
      </c>
      <c r="U481" t="str">
        <f>VLOOKUP(LEFT(I481,2)*100,[1]Revedit!$A$1:$C$397,3)</f>
        <v>1200-SPECIAL INSTRUCTION</v>
      </c>
      <c r="V481" t="str">
        <f>VLOOKUP(K481,[1]Revedit!$A$513:$C$814,3,FALSE)</f>
        <v>640-EQUIPMENT</v>
      </c>
    </row>
    <row r="482" spans="1:22" hidden="1" x14ac:dyDescent="0.25">
      <c r="A482" s="1">
        <v>43166</v>
      </c>
      <c r="B482">
        <v>108493</v>
      </c>
      <c r="D482">
        <v>1855463</v>
      </c>
      <c r="E482">
        <v>16136</v>
      </c>
      <c r="F482" t="s">
        <v>58</v>
      </c>
      <c r="G482" t="s">
        <v>22</v>
      </c>
      <c r="H482">
        <v>3</v>
      </c>
      <c r="I482">
        <v>1231</v>
      </c>
      <c r="K482">
        <v>640</v>
      </c>
      <c r="L482">
        <v>9900</v>
      </c>
      <c r="M482">
        <v>0</v>
      </c>
      <c r="N482">
        <v>4</v>
      </c>
      <c r="O482">
        <v>0</v>
      </c>
      <c r="P482">
        <v>0</v>
      </c>
      <c r="Q482">
        <v>0</v>
      </c>
      <c r="R482">
        <v>-18.170000000000002</v>
      </c>
      <c r="S482">
        <v>2018</v>
      </c>
      <c r="T482" t="e">
        <f>VLOOKUP(J482,[1]Revedit!$A$816:$C$1019,3,FALSE)</f>
        <v>#N/A</v>
      </c>
      <c r="U482" t="str">
        <f>VLOOKUP(LEFT(I482,2)*100,[1]Revedit!$A$1:$C$397,3)</f>
        <v>1200-SPECIAL INSTRUCTION</v>
      </c>
      <c r="V482" t="str">
        <f>VLOOKUP(K482,[1]Revedit!$A$513:$C$814,3,FALSE)</f>
        <v>640-EQUIPMENT</v>
      </c>
    </row>
    <row r="483" spans="1:22" hidden="1" x14ac:dyDescent="0.25">
      <c r="A483" s="1">
        <v>43166</v>
      </c>
      <c r="B483">
        <v>108496</v>
      </c>
      <c r="D483">
        <v>1855463</v>
      </c>
      <c r="E483">
        <v>16136</v>
      </c>
      <c r="F483" t="s">
        <v>58</v>
      </c>
      <c r="G483" t="s">
        <v>305</v>
      </c>
      <c r="H483">
        <v>3</v>
      </c>
      <c r="I483">
        <v>1231</v>
      </c>
      <c r="K483">
        <v>640</v>
      </c>
      <c r="L483">
        <v>9900</v>
      </c>
      <c r="M483">
        <v>0</v>
      </c>
      <c r="N483">
        <v>4</v>
      </c>
      <c r="O483">
        <v>0</v>
      </c>
      <c r="P483">
        <v>0</v>
      </c>
      <c r="Q483">
        <v>0</v>
      </c>
      <c r="R483">
        <v>889</v>
      </c>
      <c r="S483">
        <v>2018</v>
      </c>
      <c r="T483" t="e">
        <f>VLOOKUP(J483,[1]Revedit!$A$816:$C$1019,3,FALSE)</f>
        <v>#N/A</v>
      </c>
      <c r="U483" t="str">
        <f>VLOOKUP(LEFT(I483,2)*100,[1]Revedit!$A$1:$C$397,3)</f>
        <v>1200-SPECIAL INSTRUCTION</v>
      </c>
      <c r="V483" t="str">
        <f>VLOOKUP(K483,[1]Revedit!$A$513:$C$814,3,FALSE)</f>
        <v>640-EQUIPMENT</v>
      </c>
    </row>
    <row r="484" spans="1:22" hidden="1" x14ac:dyDescent="0.25">
      <c r="A484" s="1">
        <v>43166</v>
      </c>
      <c r="B484">
        <v>108496</v>
      </c>
      <c r="D484">
        <v>1855463</v>
      </c>
      <c r="E484">
        <v>16136</v>
      </c>
      <c r="F484" t="s">
        <v>58</v>
      </c>
      <c r="G484" t="s">
        <v>306</v>
      </c>
      <c r="H484">
        <v>3</v>
      </c>
      <c r="I484">
        <v>1231</v>
      </c>
      <c r="K484">
        <v>640</v>
      </c>
      <c r="L484">
        <v>9900</v>
      </c>
      <c r="M484">
        <v>0</v>
      </c>
      <c r="N484">
        <v>4</v>
      </c>
      <c r="O484">
        <v>0</v>
      </c>
      <c r="P484">
        <v>0</v>
      </c>
      <c r="Q484">
        <v>0</v>
      </c>
      <c r="R484">
        <v>1486</v>
      </c>
      <c r="S484">
        <v>2018</v>
      </c>
      <c r="T484" t="e">
        <f>VLOOKUP(J484,[1]Revedit!$A$816:$C$1019,3,FALSE)</f>
        <v>#N/A</v>
      </c>
      <c r="U484" t="str">
        <f>VLOOKUP(LEFT(I484,2)*100,[1]Revedit!$A$1:$C$397,3)</f>
        <v>1200-SPECIAL INSTRUCTION</v>
      </c>
      <c r="V484" t="str">
        <f>VLOOKUP(K484,[1]Revedit!$A$513:$C$814,3,FALSE)</f>
        <v>640-EQUIPMENT</v>
      </c>
    </row>
    <row r="485" spans="1:22" hidden="1" x14ac:dyDescent="0.25">
      <c r="A485" s="1">
        <v>43166</v>
      </c>
      <c r="B485">
        <v>108496</v>
      </c>
      <c r="D485">
        <v>1855463</v>
      </c>
      <c r="E485">
        <v>16136</v>
      </c>
      <c r="F485" t="s">
        <v>58</v>
      </c>
      <c r="G485" t="s">
        <v>22</v>
      </c>
      <c r="H485">
        <v>3</v>
      </c>
      <c r="I485">
        <v>1231</v>
      </c>
      <c r="K485">
        <v>640</v>
      </c>
      <c r="L485">
        <v>9900</v>
      </c>
      <c r="M485">
        <v>0</v>
      </c>
      <c r="N485">
        <v>4</v>
      </c>
      <c r="O485">
        <v>0</v>
      </c>
      <c r="P485">
        <v>0</v>
      </c>
      <c r="Q485">
        <v>0</v>
      </c>
      <c r="R485">
        <v>18.170000000000002</v>
      </c>
      <c r="S485">
        <v>2018</v>
      </c>
      <c r="T485" t="e">
        <f>VLOOKUP(J485,[1]Revedit!$A$816:$C$1019,3,FALSE)</f>
        <v>#N/A</v>
      </c>
      <c r="U485" t="str">
        <f>VLOOKUP(LEFT(I485,2)*100,[1]Revedit!$A$1:$C$397,3)</f>
        <v>1200-SPECIAL INSTRUCTION</v>
      </c>
      <c r="V485" t="str">
        <f>VLOOKUP(K485,[1]Revedit!$A$513:$C$814,3,FALSE)</f>
        <v>640-EQUIPMENT</v>
      </c>
    </row>
    <row r="486" spans="1:22" hidden="1" x14ac:dyDescent="0.25">
      <c r="A486" s="1">
        <v>43166</v>
      </c>
      <c r="B486">
        <v>108509</v>
      </c>
      <c r="D486">
        <v>1855463</v>
      </c>
      <c r="E486">
        <v>16136</v>
      </c>
      <c r="F486" t="s">
        <v>58</v>
      </c>
      <c r="G486" t="s">
        <v>305</v>
      </c>
      <c r="H486">
        <v>3</v>
      </c>
      <c r="I486">
        <v>1231</v>
      </c>
      <c r="K486">
        <v>640</v>
      </c>
      <c r="L486">
        <v>9900</v>
      </c>
      <c r="M486">
        <v>0</v>
      </c>
      <c r="N486">
        <v>4</v>
      </c>
      <c r="O486">
        <v>0</v>
      </c>
      <c r="P486">
        <v>0</v>
      </c>
      <c r="Q486">
        <v>0</v>
      </c>
      <c r="R486">
        <v>29.32</v>
      </c>
      <c r="S486">
        <v>2018</v>
      </c>
      <c r="T486" t="e">
        <f>VLOOKUP(J486,[1]Revedit!$A$816:$C$1019,3,FALSE)</f>
        <v>#N/A</v>
      </c>
      <c r="U486" t="str">
        <f>VLOOKUP(LEFT(I486,2)*100,[1]Revedit!$A$1:$C$397,3)</f>
        <v>1200-SPECIAL INSTRUCTION</v>
      </c>
      <c r="V486" t="str">
        <f>VLOOKUP(K486,[1]Revedit!$A$513:$C$814,3,FALSE)</f>
        <v>640-EQUIPMENT</v>
      </c>
    </row>
    <row r="487" spans="1:22" hidden="1" x14ac:dyDescent="0.25">
      <c r="A487" s="1">
        <v>43168</v>
      </c>
      <c r="B487">
        <v>918198</v>
      </c>
      <c r="D487">
        <v>54421</v>
      </c>
      <c r="E487">
        <v>900021</v>
      </c>
      <c r="F487" t="s">
        <v>28</v>
      </c>
      <c r="G487" t="s">
        <v>67</v>
      </c>
      <c r="H487">
        <v>3</v>
      </c>
      <c r="I487">
        <v>2490</v>
      </c>
      <c r="K487">
        <v>847</v>
      </c>
      <c r="L487">
        <v>9900</v>
      </c>
      <c r="M487">
        <v>0</v>
      </c>
      <c r="N487">
        <v>55</v>
      </c>
      <c r="O487">
        <v>0</v>
      </c>
      <c r="P487">
        <v>0</v>
      </c>
      <c r="Q487">
        <v>0</v>
      </c>
      <c r="R487">
        <v>0</v>
      </c>
      <c r="S487">
        <v>2018</v>
      </c>
      <c r="T487" t="e">
        <f>VLOOKUP(J487,[1]Revedit!$A$816:$C$1019,3,FALSE)</f>
        <v>#N/A</v>
      </c>
      <c r="U487" t="str">
        <f>VLOOKUP(LEFT(I487,2)*100,[1]Revedit!$A$1:$C$397,3)</f>
        <v>2400-SUPPORT SERV- ADMINISTR</v>
      </c>
      <c r="V487" t="str">
        <f>VLOOKUP(K487,[1]Revedit!$A$513:$C$814,3,FALSE)</f>
        <v>847-DELINQUENT LAND TAXES</v>
      </c>
    </row>
    <row r="488" spans="1:22" hidden="1" x14ac:dyDescent="0.25">
      <c r="A488" s="1">
        <v>43168</v>
      </c>
      <c r="B488">
        <v>918198</v>
      </c>
      <c r="D488">
        <v>54421</v>
      </c>
      <c r="E488">
        <v>900021</v>
      </c>
      <c r="F488" t="s">
        <v>28</v>
      </c>
      <c r="G488" t="s">
        <v>124</v>
      </c>
      <c r="H488">
        <v>3</v>
      </c>
      <c r="I488">
        <v>2510</v>
      </c>
      <c r="K488">
        <v>845</v>
      </c>
      <c r="L488">
        <v>9900</v>
      </c>
      <c r="M488">
        <v>0</v>
      </c>
      <c r="N488">
        <v>55</v>
      </c>
      <c r="O488">
        <v>0</v>
      </c>
      <c r="P488">
        <v>0</v>
      </c>
      <c r="Q488">
        <v>0</v>
      </c>
      <c r="R488">
        <v>4042.2</v>
      </c>
      <c r="S488">
        <v>2018</v>
      </c>
      <c r="T488" t="e">
        <f>VLOOKUP(J488,[1]Revedit!$A$816:$C$1019,3,FALSE)</f>
        <v>#N/A</v>
      </c>
      <c r="U488" t="str">
        <f>VLOOKUP(LEFT(I488,2)*100,[1]Revedit!$A$1:$C$397,3)</f>
        <v>2500-FISCAL SERVICES</v>
      </c>
      <c r="V488" t="str">
        <f>VLOOKUP(K488,[1]Revedit!$A$513:$C$814,3,FALSE)</f>
        <v>845-PROPERTY TAX COLLECTION</v>
      </c>
    </row>
    <row r="489" spans="1:22" hidden="1" x14ac:dyDescent="0.25">
      <c r="A489" s="1">
        <v>43179</v>
      </c>
      <c r="B489">
        <v>918204</v>
      </c>
      <c r="D489">
        <v>54422</v>
      </c>
      <c r="E489">
        <v>900021</v>
      </c>
      <c r="F489" t="s">
        <v>28</v>
      </c>
      <c r="G489" t="s">
        <v>124</v>
      </c>
      <c r="H489">
        <v>3</v>
      </c>
      <c r="I489">
        <v>2510</v>
      </c>
      <c r="K489">
        <v>845</v>
      </c>
      <c r="L489">
        <v>9900</v>
      </c>
      <c r="M489">
        <v>0</v>
      </c>
      <c r="N489">
        <v>55</v>
      </c>
      <c r="O489">
        <v>0</v>
      </c>
      <c r="P489">
        <v>0</v>
      </c>
      <c r="Q489">
        <v>0</v>
      </c>
      <c r="R489">
        <v>56.01</v>
      </c>
      <c r="S489">
        <v>2018</v>
      </c>
      <c r="T489" t="e">
        <f>VLOOKUP(J489,[1]Revedit!$A$816:$C$1019,3,FALSE)</f>
        <v>#N/A</v>
      </c>
      <c r="U489" t="str">
        <f>VLOOKUP(LEFT(I489,2)*100,[1]Revedit!$A$1:$C$397,3)</f>
        <v>2500-FISCAL SERVICES</v>
      </c>
      <c r="V489" t="str">
        <f>VLOOKUP(K489,[1]Revedit!$A$513:$C$814,3,FALSE)</f>
        <v>845-PROPERTY TAX COLLECTION</v>
      </c>
    </row>
    <row r="490" spans="1:22" hidden="1" x14ac:dyDescent="0.25">
      <c r="A490" s="1">
        <v>43186</v>
      </c>
      <c r="B490">
        <v>918208</v>
      </c>
      <c r="D490">
        <v>54423</v>
      </c>
      <c r="E490">
        <v>900021</v>
      </c>
      <c r="F490" t="s">
        <v>28</v>
      </c>
      <c r="G490" t="s">
        <v>124</v>
      </c>
      <c r="H490">
        <v>3</v>
      </c>
      <c r="I490">
        <v>2510</v>
      </c>
      <c r="K490">
        <v>845</v>
      </c>
      <c r="L490">
        <v>9900</v>
      </c>
      <c r="M490">
        <v>0</v>
      </c>
      <c r="N490">
        <v>55</v>
      </c>
      <c r="O490">
        <v>0</v>
      </c>
      <c r="P490">
        <v>0</v>
      </c>
      <c r="Q490">
        <v>0</v>
      </c>
      <c r="R490">
        <v>0.25</v>
      </c>
      <c r="S490">
        <v>2018</v>
      </c>
      <c r="T490" t="e">
        <f>VLOOKUP(J490,[1]Revedit!$A$816:$C$1019,3,FALSE)</f>
        <v>#N/A</v>
      </c>
      <c r="U490" t="str">
        <f>VLOOKUP(LEFT(I490,2)*100,[1]Revedit!$A$1:$C$397,3)</f>
        <v>2500-FISCAL SERVICES</v>
      </c>
      <c r="V490" t="str">
        <f>VLOOKUP(K490,[1]Revedit!$A$513:$C$814,3,FALSE)</f>
        <v>845-PROPERTY TAX COLLECTION</v>
      </c>
    </row>
    <row r="491" spans="1:22" hidden="1" x14ac:dyDescent="0.25">
      <c r="A491" s="1">
        <v>43172</v>
      </c>
      <c r="B491">
        <v>108580</v>
      </c>
      <c r="D491">
        <v>186655</v>
      </c>
      <c r="E491">
        <v>20851</v>
      </c>
      <c r="F491" t="s">
        <v>52</v>
      </c>
      <c r="G491" t="s">
        <v>307</v>
      </c>
      <c r="H491">
        <v>3</v>
      </c>
      <c r="I491">
        <v>2720</v>
      </c>
      <c r="K491">
        <v>423</v>
      </c>
      <c r="L491">
        <v>9900</v>
      </c>
      <c r="M491">
        <v>0</v>
      </c>
      <c r="N491">
        <v>3</v>
      </c>
      <c r="O491">
        <v>0</v>
      </c>
      <c r="P491">
        <v>0</v>
      </c>
      <c r="Q491">
        <v>0</v>
      </c>
      <c r="R491">
        <v>3158</v>
      </c>
      <c r="S491">
        <v>2018</v>
      </c>
      <c r="T491" t="e">
        <f>VLOOKUP(J491,[1]Revedit!$A$816:$C$1019,3,FALSE)</f>
        <v>#N/A</v>
      </c>
      <c r="U491" t="str">
        <f>VLOOKUP(LEFT(I491,2)*100,[1]Revedit!$A$1:$C$397,3)</f>
        <v>2700-OPERATION &amp; MAINT OF PL</v>
      </c>
      <c r="V491" t="str">
        <f>VLOOKUP(K491,[1]Revedit!$A$513:$C$814,3,FALSE)</f>
        <v>423-REPAIRS &amp; MAINTENANCE S</v>
      </c>
    </row>
    <row r="492" spans="1:22" hidden="1" x14ac:dyDescent="0.25">
      <c r="A492" s="1">
        <v>43195</v>
      </c>
      <c r="B492">
        <v>108704</v>
      </c>
      <c r="D492">
        <v>189041</v>
      </c>
      <c r="E492">
        <v>18282</v>
      </c>
      <c r="F492" t="s">
        <v>125</v>
      </c>
      <c r="G492" t="s">
        <v>345</v>
      </c>
      <c r="H492">
        <v>3</v>
      </c>
      <c r="I492">
        <v>2850</v>
      </c>
      <c r="K492">
        <v>660</v>
      </c>
      <c r="L492">
        <v>9900</v>
      </c>
      <c r="M492">
        <v>0</v>
      </c>
      <c r="N492">
        <v>90</v>
      </c>
      <c r="O492">
        <v>0</v>
      </c>
      <c r="P492">
        <v>0</v>
      </c>
      <c r="Q492">
        <v>0</v>
      </c>
      <c r="R492">
        <v>79973</v>
      </c>
      <c r="S492">
        <v>2018</v>
      </c>
      <c r="T492" t="e">
        <f>VLOOKUP(J492,[1]Revedit!$A$816:$C$1019,3,FALSE)</f>
        <v>#N/A</v>
      </c>
      <c r="U492" t="str">
        <f>VLOOKUP(LEFT(I492,2)*100,[1]Revedit!$A$1:$C$397,3)</f>
        <v>2800-SUPPORT SERV - PUPIL TR</v>
      </c>
      <c r="V492" t="str">
        <f>VLOOKUP(K492,[1]Revedit!$A$513:$C$814,3,FALSE)</f>
        <v>660-SCHOOL BUSES</v>
      </c>
    </row>
    <row r="493" spans="1:22" hidden="1" x14ac:dyDescent="0.25">
      <c r="A493" s="1">
        <v>43195</v>
      </c>
      <c r="B493">
        <v>108704</v>
      </c>
      <c r="D493">
        <v>189041</v>
      </c>
      <c r="E493">
        <v>18282</v>
      </c>
      <c r="F493" t="s">
        <v>125</v>
      </c>
      <c r="G493" t="s">
        <v>346</v>
      </c>
      <c r="H493">
        <v>3</v>
      </c>
      <c r="I493">
        <v>2850</v>
      </c>
      <c r="K493">
        <v>660</v>
      </c>
      <c r="L493">
        <v>9900</v>
      </c>
      <c r="M493">
        <v>0</v>
      </c>
      <c r="N493">
        <v>90</v>
      </c>
      <c r="O493">
        <v>0</v>
      </c>
      <c r="P493">
        <v>0</v>
      </c>
      <c r="Q493">
        <v>0</v>
      </c>
      <c r="R493">
        <v>0</v>
      </c>
      <c r="S493">
        <v>2018</v>
      </c>
      <c r="T493" t="e">
        <f>VLOOKUP(J493,[1]Revedit!$A$816:$C$1019,3,FALSE)</f>
        <v>#N/A</v>
      </c>
      <c r="U493" t="str">
        <f>VLOOKUP(LEFT(I493,2)*100,[1]Revedit!$A$1:$C$397,3)</f>
        <v>2800-SUPPORT SERV - PUPIL TR</v>
      </c>
      <c r="V493" t="str">
        <f>VLOOKUP(K493,[1]Revedit!$A$513:$C$814,3,FALSE)</f>
        <v>660-SCHOOL BUSES</v>
      </c>
    </row>
    <row r="494" spans="1:22" hidden="1" x14ac:dyDescent="0.25">
      <c r="A494" s="1">
        <v>43195</v>
      </c>
      <c r="B494">
        <v>108714</v>
      </c>
      <c r="D494">
        <v>1802245</v>
      </c>
      <c r="E494">
        <v>11195</v>
      </c>
      <c r="F494" t="s">
        <v>61</v>
      </c>
      <c r="G494" t="s">
        <v>347</v>
      </c>
      <c r="H494">
        <v>3</v>
      </c>
      <c r="I494">
        <v>4134</v>
      </c>
      <c r="K494">
        <v>640</v>
      </c>
      <c r="L494">
        <v>9900</v>
      </c>
      <c r="M494">
        <v>0</v>
      </c>
      <c r="N494">
        <v>2</v>
      </c>
      <c r="O494">
        <v>0</v>
      </c>
      <c r="P494">
        <v>0</v>
      </c>
      <c r="Q494">
        <v>0</v>
      </c>
      <c r="R494">
        <v>6993</v>
      </c>
      <c r="S494">
        <v>2018</v>
      </c>
      <c r="T494" t="e">
        <f>VLOOKUP(J494,[1]Revedit!$A$816:$C$1019,3,FALSE)</f>
        <v>#N/A</v>
      </c>
      <c r="U494" t="str">
        <f>VLOOKUP(LEFT(I494,2)*100,[1]Revedit!$A$1:$C$397,3)</f>
        <v>4100-ACADEMIC &amp; SUBJECT ORIE</v>
      </c>
      <c r="V494" t="str">
        <f>VLOOKUP(K494,[1]Revedit!$A$513:$C$814,3,FALSE)</f>
        <v>640-EQUIPMENT</v>
      </c>
    </row>
    <row r="495" spans="1:22" hidden="1" x14ac:dyDescent="0.25">
      <c r="A495" s="1">
        <v>43195</v>
      </c>
      <c r="B495">
        <v>108714</v>
      </c>
      <c r="D495">
        <v>1802245</v>
      </c>
      <c r="E495">
        <v>11195</v>
      </c>
      <c r="F495" t="s">
        <v>61</v>
      </c>
      <c r="G495" t="s">
        <v>103</v>
      </c>
      <c r="H495">
        <v>3</v>
      </c>
      <c r="I495">
        <v>4134</v>
      </c>
      <c r="K495">
        <v>640</v>
      </c>
      <c r="L495">
        <v>9900</v>
      </c>
      <c r="M495">
        <v>0</v>
      </c>
      <c r="N495">
        <v>2</v>
      </c>
      <c r="O495">
        <v>0</v>
      </c>
      <c r="P495">
        <v>0</v>
      </c>
      <c r="Q495">
        <v>0</v>
      </c>
      <c r="R495">
        <v>420</v>
      </c>
      <c r="S495">
        <v>2018</v>
      </c>
      <c r="T495" t="e">
        <f>VLOOKUP(J495,[1]Revedit!$A$816:$C$1019,3,FALSE)</f>
        <v>#N/A</v>
      </c>
      <c r="U495" t="str">
        <f>VLOOKUP(LEFT(I495,2)*100,[1]Revedit!$A$1:$C$397,3)</f>
        <v>4100-ACADEMIC &amp; SUBJECT ORIE</v>
      </c>
      <c r="V495" t="str">
        <f>VLOOKUP(K495,[1]Revedit!$A$513:$C$814,3,FALSE)</f>
        <v>640-EQUIPMENT</v>
      </c>
    </row>
    <row r="496" spans="1:22" hidden="1" x14ac:dyDescent="0.25">
      <c r="A496" s="1">
        <v>43195</v>
      </c>
      <c r="B496">
        <v>108714</v>
      </c>
      <c r="D496">
        <v>1802245</v>
      </c>
      <c r="E496">
        <v>11195</v>
      </c>
      <c r="F496" t="s">
        <v>61</v>
      </c>
      <c r="G496" t="s">
        <v>347</v>
      </c>
      <c r="H496">
        <v>3</v>
      </c>
      <c r="I496">
        <v>4134</v>
      </c>
      <c r="K496">
        <v>640</v>
      </c>
      <c r="L496">
        <v>9900</v>
      </c>
      <c r="M496">
        <v>0</v>
      </c>
      <c r="N496">
        <v>2</v>
      </c>
      <c r="O496">
        <v>0</v>
      </c>
      <c r="P496">
        <v>0</v>
      </c>
      <c r="Q496">
        <v>0</v>
      </c>
      <c r="R496">
        <v>1149</v>
      </c>
      <c r="S496">
        <v>2018</v>
      </c>
      <c r="T496" t="e">
        <f>VLOOKUP(J496,[1]Revedit!$A$816:$C$1019,3,FALSE)</f>
        <v>#N/A</v>
      </c>
      <c r="U496" t="str">
        <f>VLOOKUP(LEFT(I496,2)*100,[1]Revedit!$A$1:$C$397,3)</f>
        <v>4100-ACADEMIC &amp; SUBJECT ORIE</v>
      </c>
      <c r="V496" t="str">
        <f>VLOOKUP(K496,[1]Revedit!$A$513:$C$814,3,FALSE)</f>
        <v>640-EQUIPMENT</v>
      </c>
    </row>
    <row r="497" spans="1:22" hidden="1" x14ac:dyDescent="0.25">
      <c r="A497" s="1">
        <v>43203</v>
      </c>
      <c r="B497">
        <v>108786</v>
      </c>
      <c r="D497">
        <v>1802245</v>
      </c>
      <c r="E497">
        <v>11195</v>
      </c>
      <c r="F497" t="s">
        <v>61</v>
      </c>
      <c r="G497" t="s">
        <v>347</v>
      </c>
      <c r="H497">
        <v>3</v>
      </c>
      <c r="I497">
        <v>4134</v>
      </c>
      <c r="K497">
        <v>640</v>
      </c>
      <c r="L497">
        <v>9900</v>
      </c>
      <c r="M497">
        <v>0</v>
      </c>
      <c r="N497">
        <v>2</v>
      </c>
      <c r="O497">
        <v>0</v>
      </c>
      <c r="P497">
        <v>0</v>
      </c>
      <c r="Q497">
        <v>0</v>
      </c>
      <c r="R497">
        <v>239</v>
      </c>
      <c r="S497">
        <v>2018</v>
      </c>
      <c r="T497" t="e">
        <f>VLOOKUP(J497,[1]Revedit!$A$816:$C$1019,3,FALSE)</f>
        <v>#N/A</v>
      </c>
      <c r="U497" t="str">
        <f>VLOOKUP(LEFT(I497,2)*100,[1]Revedit!$A$1:$C$397,3)</f>
        <v>4100-ACADEMIC &amp; SUBJECT ORIE</v>
      </c>
      <c r="V497" t="str">
        <f>VLOOKUP(K497,[1]Revedit!$A$513:$C$814,3,FALSE)</f>
        <v>640-EQUIPMENT</v>
      </c>
    </row>
    <row r="498" spans="1:22" hidden="1" x14ac:dyDescent="0.25">
      <c r="A498" s="1">
        <v>43214</v>
      </c>
      <c r="B498">
        <v>108877</v>
      </c>
      <c r="D498">
        <v>1802245</v>
      </c>
      <c r="E498">
        <v>11195</v>
      </c>
      <c r="F498" t="s">
        <v>61</v>
      </c>
      <c r="G498" t="s">
        <v>347</v>
      </c>
      <c r="H498">
        <v>3</v>
      </c>
      <c r="I498">
        <v>4134</v>
      </c>
      <c r="K498">
        <v>640</v>
      </c>
      <c r="L498">
        <v>9900</v>
      </c>
      <c r="M498">
        <v>0</v>
      </c>
      <c r="N498">
        <v>2</v>
      </c>
      <c r="O498">
        <v>0</v>
      </c>
      <c r="P498">
        <v>0</v>
      </c>
      <c r="Q498">
        <v>0</v>
      </c>
      <c r="R498">
        <v>677</v>
      </c>
      <c r="S498">
        <v>2018</v>
      </c>
      <c r="T498" t="e">
        <f>VLOOKUP(J498,[1]Revedit!$A$816:$C$1019,3,FALSE)</f>
        <v>#N/A</v>
      </c>
      <c r="U498" t="str">
        <f>VLOOKUP(LEFT(I498,2)*100,[1]Revedit!$A$1:$C$397,3)</f>
        <v>4100-ACADEMIC &amp; SUBJECT ORIE</v>
      </c>
      <c r="V498" t="str">
        <f>VLOOKUP(K498,[1]Revedit!$A$513:$C$814,3,FALSE)</f>
        <v>640-EQUIPMENT</v>
      </c>
    </row>
    <row r="499" spans="1:22" hidden="1" x14ac:dyDescent="0.25">
      <c r="A499" s="1">
        <v>43286</v>
      </c>
      <c r="C499">
        <v>82824</v>
      </c>
      <c r="G499" t="s">
        <v>679</v>
      </c>
      <c r="H499">
        <v>3</v>
      </c>
      <c r="J499">
        <v>1111</v>
      </c>
      <c r="L499">
        <v>9900</v>
      </c>
      <c r="M499">
        <v>0</v>
      </c>
      <c r="N499">
        <v>0</v>
      </c>
      <c r="Q499">
        <v>31800</v>
      </c>
      <c r="R499">
        <v>0</v>
      </c>
      <c r="S499">
        <v>2019</v>
      </c>
      <c r="T499" t="str">
        <f>VLOOKUP(J499,[1]Revedit!$A$816:$C$1019,3,FALSE)</f>
        <v>1111-GEN. PROP. TAX - REAL U</v>
      </c>
      <c r="U499" t="e">
        <f>VLOOKUP(LEFT(I499,2)*100,[1]Revedit!$A$1:$C$397,3)</f>
        <v>#VALUE!</v>
      </c>
      <c r="V499" t="e">
        <f>VLOOKUP(K499,[1]Revedit!$A$513:$C$814,3,FALSE)</f>
        <v>#N/A</v>
      </c>
    </row>
    <row r="500" spans="1:22" hidden="1" x14ac:dyDescent="0.25">
      <c r="A500" s="1">
        <v>43286</v>
      </c>
      <c r="C500">
        <v>82825</v>
      </c>
      <c r="G500" t="s">
        <v>680</v>
      </c>
      <c r="H500">
        <v>3</v>
      </c>
      <c r="J500">
        <v>1111</v>
      </c>
      <c r="L500">
        <v>9900</v>
      </c>
      <c r="M500">
        <v>0</v>
      </c>
      <c r="N500">
        <v>0</v>
      </c>
      <c r="Q500">
        <v>55000</v>
      </c>
      <c r="R500">
        <v>0</v>
      </c>
      <c r="S500">
        <v>2019</v>
      </c>
      <c r="T500" t="str">
        <f>VLOOKUP(J500,[1]Revedit!$A$816:$C$1019,3,FALSE)</f>
        <v>1111-GEN. PROP. TAX - REAL U</v>
      </c>
      <c r="U500" t="e">
        <f>VLOOKUP(LEFT(I500,2)*100,[1]Revedit!$A$1:$C$397,3)</f>
        <v>#VALUE!</v>
      </c>
      <c r="V500" t="e">
        <f>VLOOKUP(K500,[1]Revedit!$A$513:$C$814,3,FALSE)</f>
        <v>#N/A</v>
      </c>
    </row>
    <row r="501" spans="1:22" hidden="1" x14ac:dyDescent="0.25">
      <c r="A501" s="1">
        <v>43293</v>
      </c>
      <c r="C501">
        <v>82827</v>
      </c>
      <c r="G501" t="s">
        <v>681</v>
      </c>
      <c r="H501">
        <v>3</v>
      </c>
      <c r="J501">
        <v>1111</v>
      </c>
      <c r="L501">
        <v>9900</v>
      </c>
      <c r="M501">
        <v>0</v>
      </c>
      <c r="N501">
        <v>0</v>
      </c>
      <c r="Q501">
        <v>21300</v>
      </c>
      <c r="R501">
        <v>0</v>
      </c>
      <c r="S501">
        <v>2019</v>
      </c>
      <c r="T501" t="str">
        <f>VLOOKUP(J501,[1]Revedit!$A$816:$C$1019,3,FALSE)</f>
        <v>1111-GEN. PROP. TAX - REAL U</v>
      </c>
      <c r="U501" t="e">
        <f>VLOOKUP(LEFT(I501,2)*100,[1]Revedit!$A$1:$C$397,3)</f>
        <v>#VALUE!</v>
      </c>
      <c r="V501" t="e">
        <f>VLOOKUP(K501,[1]Revedit!$A$513:$C$814,3,FALSE)</f>
        <v>#N/A</v>
      </c>
    </row>
    <row r="502" spans="1:22" hidden="1" x14ac:dyDescent="0.25">
      <c r="A502" s="1">
        <v>43315</v>
      </c>
      <c r="C502">
        <v>82858</v>
      </c>
      <c r="G502" t="s">
        <v>26</v>
      </c>
      <c r="H502">
        <v>3</v>
      </c>
      <c r="J502">
        <v>1111</v>
      </c>
      <c r="L502">
        <v>9900</v>
      </c>
      <c r="M502">
        <v>0</v>
      </c>
      <c r="N502">
        <v>0</v>
      </c>
      <c r="Q502">
        <v>1767.2</v>
      </c>
      <c r="R502">
        <v>0</v>
      </c>
      <c r="S502">
        <v>2019</v>
      </c>
      <c r="T502" t="str">
        <f>VLOOKUP(J502,[1]Revedit!$A$816:$C$1019,3,FALSE)</f>
        <v>1111-GEN. PROP. TAX - REAL U</v>
      </c>
      <c r="U502" t="e">
        <f>VLOOKUP(LEFT(I502,2)*100,[1]Revedit!$A$1:$C$397,3)</f>
        <v>#VALUE!</v>
      </c>
      <c r="V502" t="e">
        <f>VLOOKUP(K502,[1]Revedit!$A$513:$C$814,3,FALSE)</f>
        <v>#N/A</v>
      </c>
    </row>
    <row r="503" spans="1:22" hidden="1" x14ac:dyDescent="0.25">
      <c r="A503" s="1">
        <v>43319</v>
      </c>
      <c r="C503">
        <v>82860</v>
      </c>
      <c r="G503" t="s">
        <v>26</v>
      </c>
      <c r="H503">
        <v>3</v>
      </c>
      <c r="J503">
        <v>1111</v>
      </c>
      <c r="L503">
        <v>9900</v>
      </c>
      <c r="M503">
        <v>0</v>
      </c>
      <c r="N503">
        <v>0</v>
      </c>
      <c r="Q503">
        <v>61263.5</v>
      </c>
      <c r="R503">
        <v>0</v>
      </c>
      <c r="S503">
        <v>2019</v>
      </c>
      <c r="T503" t="str">
        <f>VLOOKUP(J503,[1]Revedit!$A$816:$C$1019,3,FALSE)</f>
        <v>1111-GEN. PROP. TAX - REAL U</v>
      </c>
      <c r="U503" t="e">
        <f>VLOOKUP(LEFT(I503,2)*100,[1]Revedit!$A$1:$C$397,3)</f>
        <v>#VALUE!</v>
      </c>
      <c r="V503" t="e">
        <f>VLOOKUP(K503,[1]Revedit!$A$513:$C$814,3,FALSE)</f>
        <v>#N/A</v>
      </c>
    </row>
    <row r="504" spans="1:22" hidden="1" x14ac:dyDescent="0.25">
      <c r="A504" s="1">
        <v>43329</v>
      </c>
      <c r="C504">
        <v>82903</v>
      </c>
      <c r="G504" t="s">
        <v>26</v>
      </c>
      <c r="H504">
        <v>3</v>
      </c>
      <c r="J504">
        <v>1111</v>
      </c>
      <c r="L504">
        <v>9900</v>
      </c>
      <c r="M504">
        <v>0</v>
      </c>
      <c r="N504">
        <v>0</v>
      </c>
      <c r="Q504">
        <v>390.33</v>
      </c>
      <c r="R504">
        <v>0</v>
      </c>
      <c r="S504">
        <v>2019</v>
      </c>
      <c r="T504" t="str">
        <f>VLOOKUP(J504,[1]Revedit!$A$816:$C$1019,3,FALSE)</f>
        <v>1111-GEN. PROP. TAX - REAL U</v>
      </c>
      <c r="U504" t="e">
        <f>VLOOKUP(LEFT(I504,2)*100,[1]Revedit!$A$1:$C$397,3)</f>
        <v>#VALUE!</v>
      </c>
      <c r="V504" t="e">
        <f>VLOOKUP(K504,[1]Revedit!$A$513:$C$814,3,FALSE)</f>
        <v>#N/A</v>
      </c>
    </row>
    <row r="505" spans="1:22" hidden="1" x14ac:dyDescent="0.25">
      <c r="A505" s="1">
        <v>43319</v>
      </c>
      <c r="C505">
        <v>82860</v>
      </c>
      <c r="G505" t="s">
        <v>34</v>
      </c>
      <c r="H505">
        <v>3</v>
      </c>
      <c r="J505">
        <v>1122</v>
      </c>
      <c r="L505">
        <v>9900</v>
      </c>
      <c r="M505">
        <v>0</v>
      </c>
      <c r="N505">
        <v>0</v>
      </c>
      <c r="Q505">
        <v>6281.36</v>
      </c>
      <c r="R505">
        <v>0</v>
      </c>
      <c r="S505">
        <v>2019</v>
      </c>
      <c r="T505" t="str">
        <f>VLOOKUP(J505,[1]Revedit!$A$816:$C$1019,3,FALSE)</f>
        <v>1122-PUBLIC UTILITY PERSONAL</v>
      </c>
      <c r="U505" t="e">
        <f>VLOOKUP(LEFT(I505,2)*100,[1]Revedit!$A$1:$C$397,3)</f>
        <v>#VALUE!</v>
      </c>
      <c r="V505" t="e">
        <f>VLOOKUP(K505,[1]Revedit!$A$513:$C$814,3,FALSE)</f>
        <v>#N/A</v>
      </c>
    </row>
    <row r="506" spans="1:22" hidden="1" x14ac:dyDescent="0.25">
      <c r="A506" s="1">
        <v>43315</v>
      </c>
      <c r="B506">
        <v>590893</v>
      </c>
      <c r="D506">
        <v>64</v>
      </c>
      <c r="E506">
        <v>900021</v>
      </c>
      <c r="F506" t="s">
        <v>28</v>
      </c>
      <c r="G506" t="s">
        <v>124</v>
      </c>
      <c r="H506">
        <v>3</v>
      </c>
      <c r="I506">
        <v>2510</v>
      </c>
      <c r="K506">
        <v>845</v>
      </c>
      <c r="L506">
        <v>9900</v>
      </c>
      <c r="M506">
        <v>0</v>
      </c>
      <c r="N506">
        <v>55</v>
      </c>
      <c r="O506">
        <v>0</v>
      </c>
      <c r="P506">
        <v>0</v>
      </c>
      <c r="Q506">
        <v>0</v>
      </c>
      <c r="R506">
        <v>48.92</v>
      </c>
      <c r="S506">
        <v>2019</v>
      </c>
      <c r="T506" t="e">
        <f>VLOOKUP(J506,[1]Revedit!$A$816:$C$1019,3,FALSE)</f>
        <v>#N/A</v>
      </c>
      <c r="U506" t="str">
        <f>VLOOKUP(LEFT(I506,2)*100,[1]Revedit!$A$1:$C$397,3)</f>
        <v>2500-FISCAL SERVICES</v>
      </c>
      <c r="V506" t="str">
        <f>VLOOKUP(K506,[1]Revedit!$A$513:$C$814,3,FALSE)</f>
        <v>845-PROPERTY TAX COLLECTION</v>
      </c>
    </row>
    <row r="507" spans="1:22" hidden="1" x14ac:dyDescent="0.25">
      <c r="A507" s="1">
        <v>43319</v>
      </c>
      <c r="B507">
        <v>590894</v>
      </c>
      <c r="D507">
        <v>66</v>
      </c>
      <c r="E507">
        <v>900021</v>
      </c>
      <c r="F507" t="s">
        <v>28</v>
      </c>
      <c r="G507" t="s">
        <v>124</v>
      </c>
      <c r="H507">
        <v>3</v>
      </c>
      <c r="I507">
        <v>2510</v>
      </c>
      <c r="K507">
        <v>845</v>
      </c>
      <c r="L507">
        <v>9900</v>
      </c>
      <c r="M507">
        <v>0</v>
      </c>
      <c r="N507">
        <v>55</v>
      </c>
      <c r="O507">
        <v>0</v>
      </c>
      <c r="P507">
        <v>0</v>
      </c>
      <c r="Q507">
        <v>0</v>
      </c>
      <c r="R507">
        <v>3031.24</v>
      </c>
      <c r="S507">
        <v>2019</v>
      </c>
      <c r="T507" t="e">
        <f>VLOOKUP(J507,[1]Revedit!$A$816:$C$1019,3,FALSE)</f>
        <v>#N/A</v>
      </c>
      <c r="U507" t="str">
        <f>VLOOKUP(LEFT(I507,2)*100,[1]Revedit!$A$1:$C$397,3)</f>
        <v>2500-FISCAL SERVICES</v>
      </c>
      <c r="V507" t="str">
        <f>VLOOKUP(K507,[1]Revedit!$A$513:$C$814,3,FALSE)</f>
        <v>845-PROPERTY TAX COLLECTION</v>
      </c>
    </row>
    <row r="508" spans="1:22" hidden="1" x14ac:dyDescent="0.25">
      <c r="A508" s="1">
        <v>43329</v>
      </c>
      <c r="B508">
        <v>590900</v>
      </c>
      <c r="D508">
        <v>77</v>
      </c>
      <c r="E508">
        <v>900021</v>
      </c>
      <c r="F508" t="s">
        <v>28</v>
      </c>
      <c r="G508" t="s">
        <v>124</v>
      </c>
      <c r="H508">
        <v>3</v>
      </c>
      <c r="I508">
        <v>2510</v>
      </c>
      <c r="K508">
        <v>845</v>
      </c>
      <c r="L508">
        <v>9900</v>
      </c>
      <c r="M508">
        <v>0</v>
      </c>
      <c r="N508">
        <v>55</v>
      </c>
      <c r="O508">
        <v>0</v>
      </c>
      <c r="P508">
        <v>0</v>
      </c>
      <c r="Q508">
        <v>0</v>
      </c>
      <c r="R508">
        <v>58.14</v>
      </c>
      <c r="S508">
        <v>2019</v>
      </c>
      <c r="T508" t="e">
        <f>VLOOKUP(J508,[1]Revedit!$A$816:$C$1019,3,FALSE)</f>
        <v>#N/A</v>
      </c>
      <c r="U508" t="str">
        <f>VLOOKUP(LEFT(I508,2)*100,[1]Revedit!$A$1:$C$397,3)</f>
        <v>2500-FISCAL SERVICES</v>
      </c>
      <c r="V508" t="str">
        <f>VLOOKUP(K508,[1]Revedit!$A$513:$C$814,3,FALSE)</f>
        <v>845-PROPERTY TAX COLLECTION</v>
      </c>
    </row>
    <row r="509" spans="1:22" hidden="1" x14ac:dyDescent="0.25">
      <c r="A509" s="1">
        <v>43334</v>
      </c>
      <c r="B509">
        <v>109736</v>
      </c>
      <c r="D509">
        <v>1955180</v>
      </c>
      <c r="E509">
        <v>18282</v>
      </c>
      <c r="F509" t="s">
        <v>125</v>
      </c>
      <c r="G509" t="s">
        <v>345</v>
      </c>
      <c r="H509">
        <v>3</v>
      </c>
      <c r="I509">
        <v>2850</v>
      </c>
      <c r="K509">
        <v>660</v>
      </c>
      <c r="L509">
        <v>9900</v>
      </c>
      <c r="M509">
        <v>0</v>
      </c>
      <c r="N509">
        <v>90</v>
      </c>
      <c r="O509">
        <v>0</v>
      </c>
      <c r="P509">
        <v>0</v>
      </c>
      <c r="Q509">
        <v>0</v>
      </c>
      <c r="R509">
        <v>161950</v>
      </c>
      <c r="S509">
        <v>2019</v>
      </c>
      <c r="T509" t="e">
        <f>VLOOKUP(J509,[1]Revedit!$A$816:$C$1019,3,FALSE)</f>
        <v>#N/A</v>
      </c>
      <c r="U509" t="str">
        <f>VLOOKUP(LEFT(I509,2)*100,[1]Revedit!$A$1:$C$397,3)</f>
        <v>2800-SUPPORT SERV - PUPIL TR</v>
      </c>
      <c r="V509" t="str">
        <f>VLOOKUP(K509,[1]Revedit!$A$513:$C$814,3,FALSE)</f>
        <v>660-SCHOOL BUSES</v>
      </c>
    </row>
    <row r="510" spans="1:22" hidden="1" x14ac:dyDescent="0.25">
      <c r="A510" s="1">
        <v>43334</v>
      </c>
      <c r="B510">
        <v>109736</v>
      </c>
      <c r="D510">
        <v>1955180</v>
      </c>
      <c r="E510">
        <v>18282</v>
      </c>
      <c r="F510" t="s">
        <v>125</v>
      </c>
      <c r="G510" t="s">
        <v>682</v>
      </c>
      <c r="H510">
        <v>3</v>
      </c>
      <c r="I510">
        <v>2850</v>
      </c>
      <c r="K510">
        <v>660</v>
      </c>
      <c r="L510">
        <v>9900</v>
      </c>
      <c r="M510">
        <v>0</v>
      </c>
      <c r="N510">
        <v>90</v>
      </c>
      <c r="O510">
        <v>0</v>
      </c>
      <c r="P510">
        <v>0</v>
      </c>
      <c r="Q510">
        <v>0</v>
      </c>
      <c r="R510">
        <v>0</v>
      </c>
      <c r="S510">
        <v>2019</v>
      </c>
      <c r="T510" t="e">
        <f>VLOOKUP(J510,[1]Revedit!$A$816:$C$1019,3,FALSE)</f>
        <v>#N/A</v>
      </c>
      <c r="U510" t="str">
        <f>VLOOKUP(LEFT(I510,2)*100,[1]Revedit!$A$1:$C$397,3)</f>
        <v>2800-SUPPORT SERV - PUPIL TR</v>
      </c>
      <c r="V510" t="str">
        <f>VLOOKUP(K510,[1]Revedit!$A$513:$C$814,3,FALSE)</f>
        <v>660-SCHOOL BUSES</v>
      </c>
    </row>
    <row r="511" spans="1:22" hidden="1" x14ac:dyDescent="0.25">
      <c r="A511" s="1">
        <v>43314</v>
      </c>
      <c r="B511">
        <v>109578</v>
      </c>
      <c r="D511">
        <v>1802245</v>
      </c>
      <c r="E511">
        <v>11195</v>
      </c>
      <c r="F511" t="s">
        <v>61</v>
      </c>
      <c r="G511" t="s">
        <v>347</v>
      </c>
      <c r="H511">
        <v>3</v>
      </c>
      <c r="I511">
        <v>4134</v>
      </c>
      <c r="K511">
        <v>640</v>
      </c>
      <c r="L511">
        <v>9900</v>
      </c>
      <c r="M511">
        <v>0</v>
      </c>
      <c r="N511">
        <v>2</v>
      </c>
      <c r="O511">
        <v>0</v>
      </c>
      <c r="P511">
        <v>0</v>
      </c>
      <c r="Q511">
        <v>0</v>
      </c>
      <c r="R511">
        <v>122.55</v>
      </c>
      <c r="S511">
        <v>2019</v>
      </c>
      <c r="T511" t="e">
        <f>VLOOKUP(J511,[1]Revedit!$A$816:$C$1019,3,FALSE)</f>
        <v>#N/A</v>
      </c>
      <c r="U511" t="str">
        <f>VLOOKUP(LEFT(I511,2)*100,[1]Revedit!$A$1:$C$397,3)</f>
        <v>4100-ACADEMIC &amp; SUBJECT ORIE</v>
      </c>
      <c r="V511" t="str">
        <f>VLOOKUP(K511,[1]Revedit!$A$513:$C$814,3,FALSE)</f>
        <v>640-EQUIPMENT</v>
      </c>
    </row>
    <row r="512" spans="1:22" hidden="1" x14ac:dyDescent="0.25">
      <c r="A512" s="1">
        <v>43314</v>
      </c>
      <c r="B512">
        <v>109578</v>
      </c>
      <c r="D512">
        <v>1802245</v>
      </c>
      <c r="E512">
        <v>11195</v>
      </c>
      <c r="F512" t="s">
        <v>61</v>
      </c>
      <c r="G512" t="s">
        <v>347</v>
      </c>
      <c r="H512">
        <v>3</v>
      </c>
      <c r="I512">
        <v>4134</v>
      </c>
      <c r="K512">
        <v>640</v>
      </c>
      <c r="L512">
        <v>9900</v>
      </c>
      <c r="M512">
        <v>0</v>
      </c>
      <c r="N512">
        <v>2</v>
      </c>
      <c r="O512">
        <v>0</v>
      </c>
      <c r="P512">
        <v>0</v>
      </c>
      <c r="Q512">
        <v>0</v>
      </c>
      <c r="R512">
        <v>32.29</v>
      </c>
      <c r="S512">
        <v>2019</v>
      </c>
      <c r="T512" t="e">
        <f>VLOOKUP(J512,[1]Revedit!$A$816:$C$1019,3,FALSE)</f>
        <v>#N/A</v>
      </c>
      <c r="U512" t="str">
        <f>VLOOKUP(LEFT(I512,2)*100,[1]Revedit!$A$1:$C$397,3)</f>
        <v>4100-ACADEMIC &amp; SUBJECT ORIE</v>
      </c>
      <c r="V512" t="str">
        <f>VLOOKUP(K512,[1]Revedit!$A$513:$C$814,3,FALSE)</f>
        <v>640-EQUIPMENT</v>
      </c>
    </row>
    <row r="513" spans="1:22" hidden="1" x14ac:dyDescent="0.25">
      <c r="A513" s="1">
        <v>43314</v>
      </c>
      <c r="B513">
        <v>109578</v>
      </c>
      <c r="D513">
        <v>1802245</v>
      </c>
      <c r="E513">
        <v>11195</v>
      </c>
      <c r="F513" t="s">
        <v>61</v>
      </c>
      <c r="G513" t="s">
        <v>103</v>
      </c>
      <c r="H513">
        <v>3</v>
      </c>
      <c r="I513">
        <v>4134</v>
      </c>
      <c r="K513">
        <v>640</v>
      </c>
      <c r="L513">
        <v>9900</v>
      </c>
      <c r="M513">
        <v>0</v>
      </c>
      <c r="N513">
        <v>2</v>
      </c>
      <c r="O513">
        <v>0</v>
      </c>
      <c r="P513">
        <v>0</v>
      </c>
      <c r="Q513">
        <v>0</v>
      </c>
      <c r="R513">
        <v>0</v>
      </c>
      <c r="S513">
        <v>2019</v>
      </c>
      <c r="T513" t="e">
        <f>VLOOKUP(J513,[1]Revedit!$A$816:$C$1019,3,FALSE)</f>
        <v>#N/A</v>
      </c>
      <c r="U513" t="str">
        <f>VLOOKUP(LEFT(I513,2)*100,[1]Revedit!$A$1:$C$397,3)</f>
        <v>4100-ACADEMIC &amp; SUBJECT ORIE</v>
      </c>
      <c r="V513" t="str">
        <f>VLOOKUP(K513,[1]Revedit!$A$513:$C$814,3,FALSE)</f>
        <v>640-EQUIPMENT</v>
      </c>
    </row>
    <row r="514" spans="1:22" hidden="1" x14ac:dyDescent="0.25">
      <c r="A514" s="1">
        <v>43357</v>
      </c>
      <c r="C514">
        <v>83188</v>
      </c>
      <c r="G514" t="s">
        <v>698</v>
      </c>
      <c r="H514">
        <v>3</v>
      </c>
      <c r="J514">
        <v>3131</v>
      </c>
      <c r="L514">
        <v>9900</v>
      </c>
      <c r="M514">
        <v>0</v>
      </c>
      <c r="N514">
        <v>0</v>
      </c>
      <c r="Q514">
        <v>99.94</v>
      </c>
      <c r="R514">
        <v>0</v>
      </c>
      <c r="S514">
        <v>2019</v>
      </c>
      <c r="T514" t="str">
        <f>VLOOKUP(J514,[1]Revedit!$A$816:$C$1019,3,FALSE)</f>
        <v>3131-10% AND 2.5% ROLLBACK</v>
      </c>
      <c r="U514" t="e">
        <f>VLOOKUP(LEFT(I514,2)*100,[1]Revedit!$A$1:$C$397,3)</f>
        <v>#VALUE!</v>
      </c>
      <c r="V514" t="e">
        <f>VLOOKUP(K514,[1]Revedit!$A$513:$C$814,3,FALSE)</f>
        <v>#N/A</v>
      </c>
    </row>
    <row r="515" spans="1:22" hidden="1" x14ac:dyDescent="0.25">
      <c r="A515" s="1">
        <v>43370</v>
      </c>
      <c r="C515">
        <v>83382</v>
      </c>
      <c r="G515" t="s">
        <v>699</v>
      </c>
      <c r="H515">
        <v>3</v>
      </c>
      <c r="J515">
        <v>5300</v>
      </c>
      <c r="L515">
        <v>9900</v>
      </c>
      <c r="M515">
        <v>0</v>
      </c>
      <c r="N515">
        <v>0</v>
      </c>
      <c r="Q515">
        <v>3231.66</v>
      </c>
      <c r="R515">
        <v>0</v>
      </c>
      <c r="S515">
        <v>2019</v>
      </c>
      <c r="T515" t="str">
        <f>VLOOKUP(J515,[1]Revedit!$A$816:$C$1019,3,FALSE)</f>
        <v>5300-REFND OF PRIOR YEAR EXP</v>
      </c>
      <c r="U515" t="e">
        <f>VLOOKUP(LEFT(I515,2)*100,[1]Revedit!$A$1:$C$397,3)</f>
        <v>#VALUE!</v>
      </c>
      <c r="V515" t="e">
        <f>VLOOKUP(K515,[1]Revedit!$A$513:$C$814,3,FALSE)</f>
        <v>#N/A</v>
      </c>
    </row>
    <row r="516" spans="1:22" hidden="1" x14ac:dyDescent="0.25">
      <c r="A516" s="1">
        <v>43382</v>
      </c>
      <c r="C516">
        <v>100020</v>
      </c>
      <c r="G516" t="s">
        <v>700</v>
      </c>
      <c r="H516">
        <v>3</v>
      </c>
      <c r="J516">
        <v>3131</v>
      </c>
      <c r="L516">
        <v>9900</v>
      </c>
      <c r="M516">
        <v>0</v>
      </c>
      <c r="N516">
        <v>0</v>
      </c>
      <c r="Q516">
        <v>23183.57</v>
      </c>
      <c r="R516">
        <v>0</v>
      </c>
      <c r="S516">
        <v>2019</v>
      </c>
      <c r="T516" t="str">
        <f>VLOOKUP(J516,[1]Revedit!$A$816:$C$1019,3,FALSE)</f>
        <v>3131-10% AND 2.5% ROLLBACK</v>
      </c>
      <c r="U516" t="e">
        <f>VLOOKUP(LEFT(I516,2)*100,[1]Revedit!$A$1:$C$397,3)</f>
        <v>#VALUE!</v>
      </c>
      <c r="V516" t="e">
        <f>VLOOKUP(K516,[1]Revedit!$A$513:$C$814,3,FALSE)</f>
        <v>#N/A</v>
      </c>
    </row>
    <row r="517" spans="1:22" hidden="1" x14ac:dyDescent="0.25">
      <c r="A517" s="1">
        <v>43434</v>
      </c>
      <c r="C517">
        <v>100484</v>
      </c>
      <c r="G517" t="s">
        <v>701</v>
      </c>
      <c r="H517">
        <v>3</v>
      </c>
      <c r="J517">
        <v>3131</v>
      </c>
      <c r="L517">
        <v>9900</v>
      </c>
      <c r="M517">
        <v>0</v>
      </c>
      <c r="N517">
        <v>0</v>
      </c>
      <c r="Q517">
        <v>558.29999999999995</v>
      </c>
      <c r="R517">
        <v>0</v>
      </c>
      <c r="S517">
        <v>2019</v>
      </c>
      <c r="T517" t="str">
        <f>VLOOKUP(J517,[1]Revedit!$A$816:$C$1019,3,FALSE)</f>
        <v>3131-10% AND 2.5% ROLLBACK</v>
      </c>
      <c r="U517" t="e">
        <f>VLOOKUP(LEFT(I517,2)*100,[1]Revedit!$A$1:$C$397,3)</f>
        <v>#VALUE!</v>
      </c>
      <c r="V517" t="e">
        <f>VLOOKUP(K517,[1]Revedit!$A$513:$C$814,3,FALSE)</f>
        <v>#N/A</v>
      </c>
    </row>
    <row r="518" spans="1:22" hidden="1" x14ac:dyDescent="0.25">
      <c r="A518" s="1">
        <v>43375</v>
      </c>
      <c r="C518">
        <v>100093</v>
      </c>
      <c r="G518" t="s">
        <v>88</v>
      </c>
      <c r="H518">
        <v>3</v>
      </c>
      <c r="J518">
        <v>3132</v>
      </c>
      <c r="L518">
        <v>9900</v>
      </c>
      <c r="M518">
        <v>0</v>
      </c>
      <c r="N518">
        <v>0</v>
      </c>
      <c r="Q518">
        <v>103.42</v>
      </c>
      <c r="R518">
        <v>0</v>
      </c>
      <c r="S518">
        <v>2019</v>
      </c>
      <c r="T518" t="str">
        <f>VLOOKUP(J518,[1]Revedit!$A$816:$C$1019,3,FALSE)</f>
        <v>3132-HOMESTEAD EXEMPTION</v>
      </c>
      <c r="U518" t="e">
        <f>VLOOKUP(LEFT(I518,2)*100,[1]Revedit!$A$1:$C$397,3)</f>
        <v>#VALUE!</v>
      </c>
      <c r="V518" t="e">
        <f>VLOOKUP(K518,[1]Revedit!$A$513:$C$814,3,FALSE)</f>
        <v>#N/A</v>
      </c>
    </row>
    <row r="519" spans="1:22" hidden="1" x14ac:dyDescent="0.25">
      <c r="A519" s="1">
        <v>43382</v>
      </c>
      <c r="C519">
        <v>100020</v>
      </c>
      <c r="G519" t="s">
        <v>702</v>
      </c>
      <c r="H519">
        <v>3</v>
      </c>
      <c r="J519">
        <v>3132</v>
      </c>
      <c r="L519">
        <v>9900</v>
      </c>
      <c r="M519">
        <v>0</v>
      </c>
      <c r="N519">
        <v>0</v>
      </c>
      <c r="Q519">
        <v>8974.7000000000007</v>
      </c>
      <c r="R519">
        <v>0</v>
      </c>
      <c r="S519">
        <v>2019</v>
      </c>
      <c r="T519" t="str">
        <f>VLOOKUP(J519,[1]Revedit!$A$816:$C$1019,3,FALSE)</f>
        <v>3132-HOMESTEAD EXEMPTION</v>
      </c>
      <c r="U519" t="e">
        <f>VLOOKUP(LEFT(I519,2)*100,[1]Revedit!$A$1:$C$397,3)</f>
        <v>#VALUE!</v>
      </c>
      <c r="V519" t="e">
        <f>VLOOKUP(K519,[1]Revedit!$A$513:$C$814,3,FALSE)</f>
        <v>#N/A</v>
      </c>
    </row>
    <row r="520" spans="1:22" hidden="1" x14ac:dyDescent="0.25">
      <c r="A520" s="1">
        <v>43409</v>
      </c>
      <c r="C520">
        <v>100306</v>
      </c>
      <c r="G520" t="s">
        <v>703</v>
      </c>
      <c r="H520">
        <v>3</v>
      </c>
      <c r="J520">
        <v>4210</v>
      </c>
      <c r="L520">
        <v>9900</v>
      </c>
      <c r="M520">
        <v>0</v>
      </c>
      <c r="N520">
        <v>0</v>
      </c>
      <c r="Q520">
        <v>20000</v>
      </c>
      <c r="R520">
        <v>0</v>
      </c>
      <c r="S520">
        <v>2019</v>
      </c>
      <c r="T520" t="str">
        <f>VLOOKUP(J520,[1]Revedit!$A$816:$C$1019,3,FALSE)</f>
        <v>4210-REST GRANT DIREC - FED</v>
      </c>
      <c r="U520" t="e">
        <f>VLOOKUP(LEFT(I520,2)*100,[1]Revedit!$A$1:$C$397,3)</f>
        <v>#VALUE!</v>
      </c>
      <c r="V520" t="e">
        <f>VLOOKUP(K520,[1]Revedit!$A$513:$C$814,3,FALSE)</f>
        <v>#N/A</v>
      </c>
    </row>
    <row r="521" spans="1:22" hidden="1" x14ac:dyDescent="0.25">
      <c r="A521" s="1">
        <v>43412</v>
      </c>
      <c r="B521">
        <v>110457</v>
      </c>
      <c r="D521">
        <v>1901141</v>
      </c>
      <c r="E521">
        <v>20674</v>
      </c>
      <c r="F521" t="s">
        <v>258</v>
      </c>
      <c r="G521" t="s">
        <v>704</v>
      </c>
      <c r="H521">
        <v>3</v>
      </c>
      <c r="I521">
        <v>1130</v>
      </c>
      <c r="K521">
        <v>640</v>
      </c>
      <c r="L521">
        <v>9900</v>
      </c>
      <c r="M521">
        <v>0</v>
      </c>
      <c r="N521">
        <v>1</v>
      </c>
      <c r="O521">
        <v>0</v>
      </c>
      <c r="P521">
        <v>0</v>
      </c>
      <c r="Q521">
        <v>0</v>
      </c>
      <c r="R521">
        <v>370.99</v>
      </c>
      <c r="S521">
        <v>2019</v>
      </c>
      <c r="T521" t="e">
        <f>VLOOKUP(J521,[1]Revedit!$A$816:$C$1019,3,FALSE)</f>
        <v>#N/A</v>
      </c>
      <c r="U521" t="str">
        <f>VLOOKUP(LEFT(I521,2)*100,[1]Revedit!$A$1:$C$397,3)</f>
        <v>1100-REGULAR INSTRUCTION</v>
      </c>
      <c r="V521" t="str">
        <f>VLOOKUP(K521,[1]Revedit!$A$513:$C$814,3,FALSE)</f>
        <v>640-EQUIPMENT</v>
      </c>
    </row>
    <row r="522" spans="1:22" hidden="1" x14ac:dyDescent="0.25">
      <c r="A522" s="1">
        <v>43431</v>
      </c>
      <c r="B522">
        <v>110583</v>
      </c>
      <c r="D522">
        <v>1901141</v>
      </c>
      <c r="E522">
        <v>20674</v>
      </c>
      <c r="F522" t="s">
        <v>258</v>
      </c>
      <c r="G522" t="s">
        <v>705</v>
      </c>
      <c r="H522">
        <v>3</v>
      </c>
      <c r="I522">
        <v>1130</v>
      </c>
      <c r="K522">
        <v>640</v>
      </c>
      <c r="L522">
        <v>9900</v>
      </c>
      <c r="M522">
        <v>0</v>
      </c>
      <c r="N522">
        <v>1</v>
      </c>
      <c r="O522">
        <v>0</v>
      </c>
      <c r="P522">
        <v>0</v>
      </c>
      <c r="Q522">
        <v>0</v>
      </c>
      <c r="R522">
        <v>3901.5</v>
      </c>
      <c r="S522">
        <v>2019</v>
      </c>
      <c r="T522" t="e">
        <f>VLOOKUP(J522,[1]Revedit!$A$816:$C$1019,3,FALSE)</f>
        <v>#N/A</v>
      </c>
      <c r="U522" t="str">
        <f>VLOOKUP(LEFT(I522,2)*100,[1]Revedit!$A$1:$C$397,3)</f>
        <v>1100-REGULAR INSTRUCTION</v>
      </c>
      <c r="V522" t="str">
        <f>VLOOKUP(K522,[1]Revedit!$A$513:$C$814,3,FALSE)</f>
        <v>640-EQUIPMENT</v>
      </c>
    </row>
    <row r="523" spans="1:22" hidden="1" x14ac:dyDescent="0.25">
      <c r="A523" s="1">
        <v>43431</v>
      </c>
      <c r="B523">
        <v>110583</v>
      </c>
      <c r="D523">
        <v>1901141</v>
      </c>
      <c r="E523">
        <v>20674</v>
      </c>
      <c r="F523" t="s">
        <v>258</v>
      </c>
      <c r="G523" t="s">
        <v>706</v>
      </c>
      <c r="H523">
        <v>3</v>
      </c>
      <c r="I523">
        <v>1130</v>
      </c>
      <c r="K523">
        <v>640</v>
      </c>
      <c r="L523">
        <v>9900</v>
      </c>
      <c r="M523">
        <v>0</v>
      </c>
      <c r="N523">
        <v>1</v>
      </c>
      <c r="O523">
        <v>0</v>
      </c>
      <c r="P523">
        <v>0</v>
      </c>
      <c r="Q523">
        <v>0</v>
      </c>
      <c r="R523">
        <v>3468</v>
      </c>
      <c r="S523">
        <v>2019</v>
      </c>
      <c r="T523" t="e">
        <f>VLOOKUP(J523,[1]Revedit!$A$816:$C$1019,3,FALSE)</f>
        <v>#N/A</v>
      </c>
      <c r="U523" t="str">
        <f>VLOOKUP(LEFT(I523,2)*100,[1]Revedit!$A$1:$C$397,3)</f>
        <v>1100-REGULAR INSTRUCTION</v>
      </c>
      <c r="V523" t="str">
        <f>VLOOKUP(K523,[1]Revedit!$A$513:$C$814,3,FALSE)</f>
        <v>640-EQUIPMENT</v>
      </c>
    </row>
    <row r="524" spans="1:22" hidden="1" x14ac:dyDescent="0.25">
      <c r="A524" s="1">
        <v>43454</v>
      </c>
      <c r="B524">
        <v>110777</v>
      </c>
      <c r="D524">
        <v>1901141</v>
      </c>
      <c r="E524">
        <v>20674</v>
      </c>
      <c r="F524" t="s">
        <v>258</v>
      </c>
      <c r="G524" t="s">
        <v>707</v>
      </c>
      <c r="H524">
        <v>3</v>
      </c>
      <c r="I524">
        <v>1130</v>
      </c>
      <c r="K524">
        <v>640</v>
      </c>
      <c r="L524">
        <v>9900</v>
      </c>
      <c r="M524">
        <v>0</v>
      </c>
      <c r="N524">
        <v>1</v>
      </c>
      <c r="O524">
        <v>0</v>
      </c>
      <c r="P524">
        <v>0</v>
      </c>
      <c r="Q524">
        <v>0</v>
      </c>
      <c r="R524">
        <v>1244.4000000000001</v>
      </c>
      <c r="S524">
        <v>2019</v>
      </c>
      <c r="T524" t="e">
        <f>VLOOKUP(J524,[1]Revedit!$A$816:$C$1019,3,FALSE)</f>
        <v>#N/A</v>
      </c>
      <c r="U524" t="str">
        <f>VLOOKUP(LEFT(I524,2)*100,[1]Revedit!$A$1:$C$397,3)</f>
        <v>1100-REGULAR INSTRUCTION</v>
      </c>
      <c r="V524" t="str">
        <f>VLOOKUP(K524,[1]Revedit!$A$513:$C$814,3,FALSE)</f>
        <v>640-EQUIPMENT</v>
      </c>
    </row>
    <row r="525" spans="1:22" hidden="1" x14ac:dyDescent="0.25">
      <c r="A525" s="1">
        <v>43423</v>
      </c>
      <c r="B525">
        <v>110521</v>
      </c>
      <c r="D525">
        <v>1902111</v>
      </c>
      <c r="E525">
        <v>11195</v>
      </c>
      <c r="F525" t="s">
        <v>61</v>
      </c>
      <c r="G525" t="s">
        <v>708</v>
      </c>
      <c r="H525">
        <v>3</v>
      </c>
      <c r="I525">
        <v>1130</v>
      </c>
      <c r="K525">
        <v>640</v>
      </c>
      <c r="L525">
        <v>9900</v>
      </c>
      <c r="M525">
        <v>0</v>
      </c>
      <c r="N525">
        <v>2</v>
      </c>
      <c r="O525">
        <v>0</v>
      </c>
      <c r="P525">
        <v>0</v>
      </c>
      <c r="Q525">
        <v>0</v>
      </c>
      <c r="R525">
        <v>519.95000000000005</v>
      </c>
      <c r="S525">
        <v>2019</v>
      </c>
      <c r="T525" t="e">
        <f>VLOOKUP(J525,[1]Revedit!$A$816:$C$1019,3,FALSE)</f>
        <v>#N/A</v>
      </c>
      <c r="U525" t="str">
        <f>VLOOKUP(LEFT(I525,2)*100,[1]Revedit!$A$1:$C$397,3)</f>
        <v>1100-REGULAR INSTRUCTION</v>
      </c>
      <c r="V525" t="str">
        <f>VLOOKUP(K525,[1]Revedit!$A$513:$C$814,3,FALSE)</f>
        <v>640-EQUIPMENT</v>
      </c>
    </row>
    <row r="526" spans="1:22" hidden="1" x14ac:dyDescent="0.25">
      <c r="A526" s="1">
        <v>43390</v>
      </c>
      <c r="B526">
        <v>110257</v>
      </c>
      <c r="D526">
        <v>1955143</v>
      </c>
      <c r="E526">
        <v>4459</v>
      </c>
      <c r="F526" t="s">
        <v>122</v>
      </c>
      <c r="G526" t="s">
        <v>280</v>
      </c>
      <c r="H526">
        <v>3</v>
      </c>
      <c r="I526">
        <v>2840</v>
      </c>
      <c r="K526">
        <v>640</v>
      </c>
      <c r="L526">
        <v>9900</v>
      </c>
      <c r="M526">
        <v>0</v>
      </c>
      <c r="N526">
        <v>90</v>
      </c>
      <c r="O526">
        <v>0</v>
      </c>
      <c r="P526">
        <v>0</v>
      </c>
      <c r="Q526">
        <v>0</v>
      </c>
      <c r="R526">
        <v>6718.36</v>
      </c>
      <c r="S526">
        <v>2019</v>
      </c>
      <c r="T526" t="e">
        <f>VLOOKUP(J526,[1]Revedit!$A$816:$C$1019,3,FALSE)</f>
        <v>#N/A</v>
      </c>
      <c r="U526" t="str">
        <f>VLOOKUP(LEFT(I526,2)*100,[1]Revedit!$A$1:$C$397,3)</f>
        <v>2800-SUPPORT SERV - PUPIL TR</v>
      </c>
      <c r="V526" t="str">
        <f>VLOOKUP(K526,[1]Revedit!$A$513:$C$814,3,FALSE)</f>
        <v>640-EQUIPMENT</v>
      </c>
    </row>
    <row r="527" spans="1:22" hidden="1" x14ac:dyDescent="0.25">
      <c r="A527" s="1">
        <v>43390</v>
      </c>
      <c r="B527">
        <v>110257</v>
      </c>
      <c r="D527">
        <v>1955143</v>
      </c>
      <c r="E527">
        <v>4459</v>
      </c>
      <c r="F527" t="s">
        <v>122</v>
      </c>
      <c r="H527">
        <v>3</v>
      </c>
      <c r="I527">
        <v>2840</v>
      </c>
      <c r="K527">
        <v>640</v>
      </c>
      <c r="L527">
        <v>9900</v>
      </c>
      <c r="M527">
        <v>0</v>
      </c>
      <c r="N527">
        <v>90</v>
      </c>
      <c r="O527">
        <v>0</v>
      </c>
      <c r="P527">
        <v>0</v>
      </c>
      <c r="Q527">
        <v>0</v>
      </c>
      <c r="R527">
        <v>6718.36</v>
      </c>
      <c r="S527">
        <v>2019</v>
      </c>
      <c r="T527" t="e">
        <f>VLOOKUP(J527,[1]Revedit!$A$816:$C$1019,3,FALSE)</f>
        <v>#N/A</v>
      </c>
      <c r="U527" t="str">
        <f>VLOOKUP(LEFT(I527,2)*100,[1]Revedit!$A$1:$C$397,3)</f>
        <v>2800-SUPPORT SERV - PUPIL TR</v>
      </c>
      <c r="V527" t="str">
        <f>VLOOKUP(K527,[1]Revedit!$A$513:$C$814,3,FALSE)</f>
        <v>640-EQUIPMENT</v>
      </c>
    </row>
    <row r="528" spans="1:22" hidden="1" x14ac:dyDescent="0.25">
      <c r="A528" s="1">
        <v>43390</v>
      </c>
      <c r="B528">
        <v>110257</v>
      </c>
      <c r="D528">
        <v>1955143</v>
      </c>
      <c r="E528">
        <v>4459</v>
      </c>
      <c r="F528" t="s">
        <v>122</v>
      </c>
      <c r="H528">
        <v>3</v>
      </c>
      <c r="I528">
        <v>2840</v>
      </c>
      <c r="K528">
        <v>640</v>
      </c>
      <c r="L528">
        <v>9900</v>
      </c>
      <c r="M528">
        <v>0</v>
      </c>
      <c r="N528">
        <v>90</v>
      </c>
      <c r="O528">
        <v>0</v>
      </c>
      <c r="P528">
        <v>0</v>
      </c>
      <c r="Q528">
        <v>0</v>
      </c>
      <c r="R528">
        <v>6718.36</v>
      </c>
      <c r="S528">
        <v>2019</v>
      </c>
      <c r="T528" t="e">
        <f>VLOOKUP(J528,[1]Revedit!$A$816:$C$1019,3,FALSE)</f>
        <v>#N/A</v>
      </c>
      <c r="U528" t="str">
        <f>VLOOKUP(LEFT(I528,2)*100,[1]Revedit!$A$1:$C$397,3)</f>
        <v>2800-SUPPORT SERV - PUPIL TR</v>
      </c>
      <c r="V528" t="str">
        <f>VLOOKUP(K528,[1]Revedit!$A$513:$C$814,3,FALSE)</f>
        <v>640-EQUIPMENT</v>
      </c>
    </row>
    <row r="529" spans="1:22" hidden="1" x14ac:dyDescent="0.25">
      <c r="A529" s="1">
        <v>43390</v>
      </c>
      <c r="B529">
        <v>110257</v>
      </c>
      <c r="D529">
        <v>1955143</v>
      </c>
      <c r="E529">
        <v>4459</v>
      </c>
      <c r="F529" t="s">
        <v>122</v>
      </c>
      <c r="H529">
        <v>3</v>
      </c>
      <c r="I529">
        <v>2840</v>
      </c>
      <c r="K529">
        <v>640</v>
      </c>
      <c r="L529">
        <v>9900</v>
      </c>
      <c r="M529">
        <v>0</v>
      </c>
      <c r="N529">
        <v>90</v>
      </c>
      <c r="O529">
        <v>0</v>
      </c>
      <c r="P529">
        <v>0</v>
      </c>
      <c r="Q529">
        <v>0</v>
      </c>
      <c r="R529">
        <v>6718.36</v>
      </c>
      <c r="S529">
        <v>2019</v>
      </c>
      <c r="T529" t="e">
        <f>VLOOKUP(J529,[1]Revedit!$A$816:$C$1019,3,FALSE)</f>
        <v>#N/A</v>
      </c>
      <c r="U529" t="str">
        <f>VLOOKUP(LEFT(I529,2)*100,[1]Revedit!$A$1:$C$397,3)</f>
        <v>2800-SUPPORT SERV - PUPIL TR</v>
      </c>
      <c r="V529" t="str">
        <f>VLOOKUP(K529,[1]Revedit!$A$513:$C$814,3,FALSE)</f>
        <v>640-EQUIPMENT</v>
      </c>
    </row>
    <row r="530" spans="1:22" hidden="1" x14ac:dyDescent="0.25">
      <c r="A530" s="1">
        <v>43390</v>
      </c>
      <c r="B530">
        <v>110257</v>
      </c>
      <c r="D530">
        <v>1955143</v>
      </c>
      <c r="E530">
        <v>4459</v>
      </c>
      <c r="F530" t="s">
        <v>122</v>
      </c>
      <c r="H530">
        <v>3</v>
      </c>
      <c r="I530">
        <v>2840</v>
      </c>
      <c r="K530">
        <v>640</v>
      </c>
      <c r="L530">
        <v>9900</v>
      </c>
      <c r="M530">
        <v>0</v>
      </c>
      <c r="N530">
        <v>90</v>
      </c>
      <c r="O530">
        <v>0</v>
      </c>
      <c r="P530">
        <v>0</v>
      </c>
      <c r="Q530">
        <v>0</v>
      </c>
      <c r="R530">
        <v>6718.36</v>
      </c>
      <c r="S530">
        <v>2019</v>
      </c>
      <c r="T530" t="e">
        <f>VLOOKUP(J530,[1]Revedit!$A$816:$C$1019,3,FALSE)</f>
        <v>#N/A</v>
      </c>
      <c r="U530" t="str">
        <f>VLOOKUP(LEFT(I530,2)*100,[1]Revedit!$A$1:$C$397,3)</f>
        <v>2800-SUPPORT SERV - PUPIL TR</v>
      </c>
      <c r="V530" t="str">
        <f>VLOOKUP(K530,[1]Revedit!$A$513:$C$814,3,FALSE)</f>
        <v>640-EQUIPMENT</v>
      </c>
    </row>
    <row r="531" spans="1:22" hidden="1" x14ac:dyDescent="0.25">
      <c r="A531" s="1">
        <v>43390</v>
      </c>
      <c r="B531">
        <v>110257</v>
      </c>
      <c r="D531">
        <v>1955143</v>
      </c>
      <c r="E531">
        <v>4459</v>
      </c>
      <c r="F531" t="s">
        <v>122</v>
      </c>
      <c r="G531" t="s">
        <v>123</v>
      </c>
      <c r="H531">
        <v>3</v>
      </c>
      <c r="I531">
        <v>2840</v>
      </c>
      <c r="K531">
        <v>640</v>
      </c>
      <c r="L531">
        <v>9900</v>
      </c>
      <c r="M531">
        <v>0</v>
      </c>
      <c r="N531">
        <v>90</v>
      </c>
      <c r="O531">
        <v>0</v>
      </c>
      <c r="P531">
        <v>0</v>
      </c>
      <c r="Q531">
        <v>0</v>
      </c>
      <c r="R531">
        <v>-5750</v>
      </c>
      <c r="S531">
        <v>2019</v>
      </c>
      <c r="T531" t="e">
        <f>VLOOKUP(J531,[1]Revedit!$A$816:$C$1019,3,FALSE)</f>
        <v>#N/A</v>
      </c>
      <c r="U531" t="str">
        <f>VLOOKUP(LEFT(I531,2)*100,[1]Revedit!$A$1:$C$397,3)</f>
        <v>2800-SUPPORT SERV - PUPIL TR</v>
      </c>
      <c r="V531" t="str">
        <f>VLOOKUP(K531,[1]Revedit!$A$513:$C$814,3,FALSE)</f>
        <v>640-EQUIPMENT</v>
      </c>
    </row>
    <row r="532" spans="1:22" hidden="1" x14ac:dyDescent="0.25">
      <c r="A532" s="1">
        <v>43390</v>
      </c>
      <c r="B532">
        <v>110257</v>
      </c>
      <c r="D532">
        <v>1955143</v>
      </c>
      <c r="E532">
        <v>4459</v>
      </c>
      <c r="F532" t="s">
        <v>122</v>
      </c>
      <c r="H532">
        <v>3</v>
      </c>
      <c r="I532">
        <v>2840</v>
      </c>
      <c r="K532">
        <v>640</v>
      </c>
      <c r="L532">
        <v>9900</v>
      </c>
      <c r="M532">
        <v>0</v>
      </c>
      <c r="N532">
        <v>90</v>
      </c>
      <c r="O532">
        <v>0</v>
      </c>
      <c r="P532">
        <v>0</v>
      </c>
      <c r="Q532">
        <v>0</v>
      </c>
      <c r="R532">
        <v>-5750</v>
      </c>
      <c r="S532">
        <v>2019</v>
      </c>
      <c r="T532" t="e">
        <f>VLOOKUP(J532,[1]Revedit!$A$816:$C$1019,3,FALSE)</f>
        <v>#N/A</v>
      </c>
      <c r="U532" t="str">
        <f>VLOOKUP(LEFT(I532,2)*100,[1]Revedit!$A$1:$C$397,3)</f>
        <v>2800-SUPPORT SERV - PUPIL TR</v>
      </c>
      <c r="V532" t="str">
        <f>VLOOKUP(K532,[1]Revedit!$A$513:$C$814,3,FALSE)</f>
        <v>640-EQUIPMENT</v>
      </c>
    </row>
    <row r="533" spans="1:22" hidden="1" x14ac:dyDescent="0.25">
      <c r="A533" s="1">
        <v>43390</v>
      </c>
      <c r="B533">
        <v>110257</v>
      </c>
      <c r="D533">
        <v>1955143</v>
      </c>
      <c r="E533">
        <v>4459</v>
      </c>
      <c r="F533" t="s">
        <v>122</v>
      </c>
      <c r="H533">
        <v>3</v>
      </c>
      <c r="I533">
        <v>2840</v>
      </c>
      <c r="K533">
        <v>640</v>
      </c>
      <c r="L533">
        <v>9900</v>
      </c>
      <c r="M533">
        <v>0</v>
      </c>
      <c r="N533">
        <v>90</v>
      </c>
      <c r="O533">
        <v>0</v>
      </c>
      <c r="P533">
        <v>0</v>
      </c>
      <c r="Q533">
        <v>0</v>
      </c>
      <c r="R533">
        <v>-5750</v>
      </c>
      <c r="S533">
        <v>2019</v>
      </c>
      <c r="T533" t="e">
        <f>VLOOKUP(J533,[1]Revedit!$A$816:$C$1019,3,FALSE)</f>
        <v>#N/A</v>
      </c>
      <c r="U533" t="str">
        <f>VLOOKUP(LEFT(I533,2)*100,[1]Revedit!$A$1:$C$397,3)</f>
        <v>2800-SUPPORT SERV - PUPIL TR</v>
      </c>
      <c r="V533" t="str">
        <f>VLOOKUP(K533,[1]Revedit!$A$513:$C$814,3,FALSE)</f>
        <v>640-EQUIPMENT</v>
      </c>
    </row>
    <row r="534" spans="1:22" hidden="1" x14ac:dyDescent="0.25">
      <c r="A534" s="1">
        <v>43390</v>
      </c>
      <c r="B534">
        <v>110257</v>
      </c>
      <c r="D534">
        <v>1955143</v>
      </c>
      <c r="E534">
        <v>4459</v>
      </c>
      <c r="F534" t="s">
        <v>122</v>
      </c>
      <c r="H534">
        <v>3</v>
      </c>
      <c r="I534">
        <v>2840</v>
      </c>
      <c r="K534">
        <v>640</v>
      </c>
      <c r="L534">
        <v>9900</v>
      </c>
      <c r="M534">
        <v>0</v>
      </c>
      <c r="N534">
        <v>90</v>
      </c>
      <c r="O534">
        <v>0</v>
      </c>
      <c r="P534">
        <v>0</v>
      </c>
      <c r="Q534">
        <v>0</v>
      </c>
      <c r="R534">
        <v>-5750</v>
      </c>
      <c r="S534">
        <v>2019</v>
      </c>
      <c r="T534" t="e">
        <f>VLOOKUP(J534,[1]Revedit!$A$816:$C$1019,3,FALSE)</f>
        <v>#N/A</v>
      </c>
      <c r="U534" t="str">
        <f>VLOOKUP(LEFT(I534,2)*100,[1]Revedit!$A$1:$C$397,3)</f>
        <v>2800-SUPPORT SERV - PUPIL TR</v>
      </c>
      <c r="V534" t="str">
        <f>VLOOKUP(K534,[1]Revedit!$A$513:$C$814,3,FALSE)</f>
        <v>640-EQUIPMENT</v>
      </c>
    </row>
    <row r="535" spans="1:22" hidden="1" x14ac:dyDescent="0.25">
      <c r="A535" s="1">
        <v>43390</v>
      </c>
      <c r="B535">
        <v>110257</v>
      </c>
      <c r="D535">
        <v>1955143</v>
      </c>
      <c r="E535">
        <v>4459</v>
      </c>
      <c r="F535" t="s">
        <v>122</v>
      </c>
      <c r="H535">
        <v>3</v>
      </c>
      <c r="I535">
        <v>2840</v>
      </c>
      <c r="K535">
        <v>640</v>
      </c>
      <c r="L535">
        <v>9900</v>
      </c>
      <c r="M535">
        <v>0</v>
      </c>
      <c r="N535">
        <v>90</v>
      </c>
      <c r="O535">
        <v>0</v>
      </c>
      <c r="P535">
        <v>0</v>
      </c>
      <c r="Q535">
        <v>0</v>
      </c>
      <c r="R535">
        <v>-5750</v>
      </c>
      <c r="S535">
        <v>2019</v>
      </c>
      <c r="T535" t="e">
        <f>VLOOKUP(J535,[1]Revedit!$A$816:$C$1019,3,FALSE)</f>
        <v>#N/A</v>
      </c>
      <c r="U535" t="str">
        <f>VLOOKUP(LEFT(I535,2)*100,[1]Revedit!$A$1:$C$397,3)</f>
        <v>2800-SUPPORT SERV - PUPIL TR</v>
      </c>
      <c r="V535" t="str">
        <f>VLOOKUP(K535,[1]Revedit!$A$513:$C$814,3,FALSE)</f>
        <v>640-EQUIPMENT</v>
      </c>
    </row>
    <row r="536" spans="1:22" hidden="1" x14ac:dyDescent="0.25">
      <c r="A536" s="1">
        <v>43378</v>
      </c>
      <c r="B536">
        <v>110106</v>
      </c>
      <c r="D536">
        <v>190182</v>
      </c>
      <c r="E536">
        <v>11195</v>
      </c>
      <c r="F536" t="s">
        <v>61</v>
      </c>
      <c r="G536" t="s">
        <v>709</v>
      </c>
      <c r="H536">
        <v>3</v>
      </c>
      <c r="I536">
        <v>4134</v>
      </c>
      <c r="K536">
        <v>640</v>
      </c>
      <c r="L536">
        <v>9900</v>
      </c>
      <c r="M536">
        <v>0</v>
      </c>
      <c r="N536">
        <v>1</v>
      </c>
      <c r="O536">
        <v>0</v>
      </c>
      <c r="P536">
        <v>0</v>
      </c>
      <c r="Q536">
        <v>0</v>
      </c>
      <c r="R536">
        <v>6285.06</v>
      </c>
      <c r="S536">
        <v>2019</v>
      </c>
      <c r="T536" t="e">
        <f>VLOOKUP(J536,[1]Revedit!$A$816:$C$1019,3,FALSE)</f>
        <v>#N/A</v>
      </c>
      <c r="U536" t="str">
        <f>VLOOKUP(LEFT(I536,2)*100,[1]Revedit!$A$1:$C$397,3)</f>
        <v>4100-ACADEMIC &amp; SUBJECT ORIE</v>
      </c>
      <c r="V536" t="str">
        <f>VLOOKUP(K536,[1]Revedit!$A$513:$C$814,3,FALSE)</f>
        <v>640-EQUIPMENT</v>
      </c>
    </row>
    <row r="537" spans="1:22" hidden="1" x14ac:dyDescent="0.25">
      <c r="A537" s="1">
        <v>43388</v>
      </c>
      <c r="B537">
        <v>110229</v>
      </c>
      <c r="D537">
        <v>1955175</v>
      </c>
      <c r="E537">
        <v>20674</v>
      </c>
      <c r="F537" t="s">
        <v>258</v>
      </c>
      <c r="G537" t="s">
        <v>710</v>
      </c>
      <c r="H537">
        <v>3</v>
      </c>
      <c r="I537">
        <v>4134</v>
      </c>
      <c r="K537">
        <v>640</v>
      </c>
      <c r="L537">
        <v>9900</v>
      </c>
      <c r="M537">
        <v>0</v>
      </c>
      <c r="N537">
        <v>1</v>
      </c>
      <c r="O537">
        <v>0</v>
      </c>
      <c r="P537">
        <v>0</v>
      </c>
      <c r="Q537">
        <v>0</v>
      </c>
      <c r="R537">
        <v>370.34</v>
      </c>
      <c r="S537">
        <v>2019</v>
      </c>
      <c r="T537" t="e">
        <f>VLOOKUP(J537,[1]Revedit!$A$816:$C$1019,3,FALSE)</f>
        <v>#N/A</v>
      </c>
      <c r="U537" t="str">
        <f>VLOOKUP(LEFT(I537,2)*100,[1]Revedit!$A$1:$C$397,3)</f>
        <v>4100-ACADEMIC &amp; SUBJECT ORIE</v>
      </c>
      <c r="V537" t="str">
        <f>VLOOKUP(K537,[1]Revedit!$A$513:$C$814,3,FALSE)</f>
        <v>640-EQUIPMENT</v>
      </c>
    </row>
    <row r="538" spans="1:22" hidden="1" x14ac:dyDescent="0.25">
      <c r="A538" s="1">
        <v>43448</v>
      </c>
      <c r="B538">
        <v>110679</v>
      </c>
      <c r="D538">
        <v>1955175</v>
      </c>
      <c r="E538">
        <v>20674</v>
      </c>
      <c r="F538" t="s">
        <v>258</v>
      </c>
      <c r="G538" t="s">
        <v>710</v>
      </c>
      <c r="H538">
        <v>3</v>
      </c>
      <c r="I538">
        <v>4134</v>
      </c>
      <c r="K538">
        <v>640</v>
      </c>
      <c r="L538">
        <v>9900</v>
      </c>
      <c r="M538">
        <v>0</v>
      </c>
      <c r="N538">
        <v>1</v>
      </c>
      <c r="O538">
        <v>0</v>
      </c>
      <c r="P538">
        <v>0</v>
      </c>
      <c r="Q538">
        <v>0</v>
      </c>
      <c r="R538">
        <v>1338</v>
      </c>
      <c r="S538">
        <v>2019</v>
      </c>
      <c r="T538" t="e">
        <f>VLOOKUP(J538,[1]Revedit!$A$816:$C$1019,3,FALSE)</f>
        <v>#N/A</v>
      </c>
      <c r="U538" t="str">
        <f>VLOOKUP(LEFT(I538,2)*100,[1]Revedit!$A$1:$C$397,3)</f>
        <v>4100-ACADEMIC &amp; SUBJECT ORIE</v>
      </c>
      <c r="V538" t="str">
        <f>VLOOKUP(K538,[1]Revedit!$A$513:$C$814,3,FALSE)</f>
        <v>640-EQUIPMENT</v>
      </c>
    </row>
    <row r="539" spans="1:22" hidden="1" x14ac:dyDescent="0.25">
      <c r="A539" s="1">
        <v>43495</v>
      </c>
      <c r="C539">
        <v>100914</v>
      </c>
      <c r="G539" t="s">
        <v>813</v>
      </c>
      <c r="H539">
        <v>3</v>
      </c>
      <c r="J539">
        <v>1111</v>
      </c>
      <c r="L539">
        <v>9900</v>
      </c>
      <c r="M539">
        <v>0</v>
      </c>
      <c r="N539">
        <v>0</v>
      </c>
      <c r="Q539">
        <v>18900</v>
      </c>
      <c r="R539">
        <v>0</v>
      </c>
      <c r="S539">
        <v>2019</v>
      </c>
      <c r="T539" t="s">
        <v>308</v>
      </c>
      <c r="U539" t="e">
        <v>#VALUE!</v>
      </c>
      <c r="V539" t="e">
        <v>#N/A</v>
      </c>
    </row>
    <row r="540" spans="1:22" hidden="1" x14ac:dyDescent="0.25">
      <c r="A540" s="1">
        <v>43483</v>
      </c>
      <c r="B540">
        <v>110960</v>
      </c>
      <c r="D540">
        <v>1902111</v>
      </c>
      <c r="E540">
        <v>11195</v>
      </c>
      <c r="F540" t="s">
        <v>61</v>
      </c>
      <c r="G540" t="s">
        <v>791</v>
      </c>
      <c r="H540">
        <v>3</v>
      </c>
      <c r="I540">
        <v>1130</v>
      </c>
      <c r="K540">
        <v>640</v>
      </c>
      <c r="L540">
        <v>9900</v>
      </c>
      <c r="M540">
        <v>0</v>
      </c>
      <c r="N540">
        <v>2</v>
      </c>
      <c r="O540">
        <v>0</v>
      </c>
      <c r="P540">
        <v>0</v>
      </c>
      <c r="Q540">
        <v>0</v>
      </c>
      <c r="R540">
        <v>6399</v>
      </c>
      <c r="S540">
        <v>2019</v>
      </c>
      <c r="T540" t="e">
        <v>#N/A</v>
      </c>
      <c r="U540" t="s">
        <v>316</v>
      </c>
      <c r="V540" t="s">
        <v>326</v>
      </c>
    </row>
    <row r="541" spans="1:22" hidden="1" x14ac:dyDescent="0.25">
      <c r="A541" s="1">
        <v>43483</v>
      </c>
      <c r="B541">
        <v>110963</v>
      </c>
      <c r="D541">
        <v>1955175</v>
      </c>
      <c r="E541">
        <v>20674</v>
      </c>
      <c r="F541" t="s">
        <v>258</v>
      </c>
      <c r="G541" t="s">
        <v>710</v>
      </c>
      <c r="H541">
        <v>3</v>
      </c>
      <c r="I541">
        <v>4134</v>
      </c>
      <c r="K541">
        <v>640</v>
      </c>
      <c r="L541">
        <v>9900</v>
      </c>
      <c r="M541">
        <v>0</v>
      </c>
      <c r="N541">
        <v>1</v>
      </c>
      <c r="O541">
        <v>0</v>
      </c>
      <c r="P541">
        <v>0</v>
      </c>
      <c r="Q541">
        <v>0</v>
      </c>
      <c r="R541">
        <v>2317.5</v>
      </c>
      <c r="S541">
        <v>2019</v>
      </c>
      <c r="T541" t="e">
        <v>#N/A</v>
      </c>
      <c r="U541" t="s">
        <v>322</v>
      </c>
      <c r="V541" t="s">
        <v>326</v>
      </c>
    </row>
    <row r="542" spans="1:22" hidden="1" x14ac:dyDescent="0.25">
      <c r="A542" s="1">
        <v>43503</v>
      </c>
      <c r="C542">
        <v>100964</v>
      </c>
      <c r="G542" t="s">
        <v>813</v>
      </c>
      <c r="H542">
        <v>3</v>
      </c>
      <c r="J542">
        <v>1111</v>
      </c>
      <c r="L542">
        <v>9900</v>
      </c>
      <c r="M542">
        <v>0</v>
      </c>
      <c r="N542">
        <v>0</v>
      </c>
      <c r="Q542">
        <v>82400</v>
      </c>
      <c r="R542">
        <v>0</v>
      </c>
      <c r="S542">
        <v>2019</v>
      </c>
      <c r="T542" t="s">
        <v>308</v>
      </c>
      <c r="U542" t="e">
        <v>#VALUE!</v>
      </c>
      <c r="V542" t="e">
        <v>#N/A</v>
      </c>
    </row>
    <row r="543" spans="1:22" hidden="1" x14ac:dyDescent="0.25">
      <c r="A543" s="1">
        <v>43510</v>
      </c>
      <c r="C543">
        <v>101013</v>
      </c>
      <c r="G543" t="s">
        <v>813</v>
      </c>
      <c r="H543">
        <v>3</v>
      </c>
      <c r="J543">
        <v>1111</v>
      </c>
      <c r="L543">
        <v>9900</v>
      </c>
      <c r="M543">
        <v>0</v>
      </c>
      <c r="N543">
        <v>0</v>
      </c>
      <c r="Q543">
        <v>47100</v>
      </c>
      <c r="R543">
        <v>0</v>
      </c>
      <c r="S543">
        <v>2019</v>
      </c>
      <c r="T543" t="s">
        <v>308</v>
      </c>
      <c r="U543" t="e">
        <v>#VALUE!</v>
      </c>
      <c r="V543" t="e">
        <v>#N/A</v>
      </c>
    </row>
    <row r="544" spans="1:22" hidden="1" x14ac:dyDescent="0.25">
      <c r="A544" s="1">
        <v>43535</v>
      </c>
      <c r="C544">
        <v>101201</v>
      </c>
      <c r="G544" t="s">
        <v>26</v>
      </c>
      <c r="H544">
        <v>3</v>
      </c>
      <c r="J544">
        <v>1111</v>
      </c>
      <c r="L544">
        <v>9900</v>
      </c>
      <c r="M544">
        <v>0</v>
      </c>
      <c r="N544">
        <v>0</v>
      </c>
      <c r="Q544">
        <v>61998.28</v>
      </c>
      <c r="R544">
        <v>0</v>
      </c>
      <c r="S544">
        <v>2019</v>
      </c>
      <c r="T544" t="s">
        <v>308</v>
      </c>
      <c r="U544" t="e">
        <v>#VALUE!</v>
      </c>
      <c r="V544" t="e">
        <v>#N/A</v>
      </c>
    </row>
    <row r="545" spans="1:22" hidden="1" x14ac:dyDescent="0.25">
      <c r="A545" s="1">
        <v>43536</v>
      </c>
      <c r="C545">
        <v>101203</v>
      </c>
      <c r="G545" t="s">
        <v>26</v>
      </c>
      <c r="H545">
        <v>3</v>
      </c>
      <c r="J545">
        <v>1111</v>
      </c>
      <c r="L545">
        <v>9900</v>
      </c>
      <c r="M545">
        <v>0</v>
      </c>
      <c r="N545">
        <v>0</v>
      </c>
      <c r="Q545">
        <v>2106.21</v>
      </c>
      <c r="R545">
        <v>0</v>
      </c>
      <c r="S545">
        <v>2019</v>
      </c>
      <c r="T545" t="s">
        <v>308</v>
      </c>
      <c r="U545" t="e">
        <v>#VALUE!</v>
      </c>
      <c r="V545" t="e">
        <v>#N/A</v>
      </c>
    </row>
    <row r="546" spans="1:22" hidden="1" x14ac:dyDescent="0.25">
      <c r="A546" s="1">
        <v>43542</v>
      </c>
      <c r="C546">
        <v>101254</v>
      </c>
      <c r="G546" t="s">
        <v>814</v>
      </c>
      <c r="H546">
        <v>3</v>
      </c>
      <c r="J546">
        <v>1111</v>
      </c>
      <c r="L546">
        <v>9900</v>
      </c>
      <c r="M546">
        <v>0</v>
      </c>
      <c r="N546">
        <v>0</v>
      </c>
      <c r="Q546">
        <v>380.41</v>
      </c>
      <c r="R546">
        <v>0</v>
      </c>
      <c r="S546">
        <v>2019</v>
      </c>
      <c r="T546" t="s">
        <v>308</v>
      </c>
      <c r="U546" t="e">
        <v>#VALUE!</v>
      </c>
      <c r="V546" t="e">
        <v>#N/A</v>
      </c>
    </row>
    <row r="547" spans="1:22" hidden="1" x14ac:dyDescent="0.25">
      <c r="A547" s="1">
        <v>43546</v>
      </c>
      <c r="C547">
        <v>101328</v>
      </c>
      <c r="G547" t="s">
        <v>814</v>
      </c>
      <c r="H547">
        <v>3</v>
      </c>
      <c r="J547">
        <v>1111</v>
      </c>
      <c r="L547">
        <v>9900</v>
      </c>
      <c r="M547">
        <v>0</v>
      </c>
      <c r="N547">
        <v>0</v>
      </c>
      <c r="Q547">
        <v>2.4500000000000002</v>
      </c>
      <c r="R547">
        <v>0</v>
      </c>
      <c r="S547">
        <v>2019</v>
      </c>
      <c r="T547" t="s">
        <v>308</v>
      </c>
      <c r="U547" t="e">
        <v>#VALUE!</v>
      </c>
      <c r="V547" t="e">
        <v>#N/A</v>
      </c>
    </row>
    <row r="548" spans="1:22" hidden="1" x14ac:dyDescent="0.25">
      <c r="A548" s="1">
        <v>43535</v>
      </c>
      <c r="C548">
        <v>101201</v>
      </c>
      <c r="G548" t="s">
        <v>34</v>
      </c>
      <c r="H548">
        <v>3</v>
      </c>
      <c r="J548">
        <v>1122</v>
      </c>
      <c r="L548">
        <v>9900</v>
      </c>
      <c r="M548">
        <v>0</v>
      </c>
      <c r="N548">
        <v>0</v>
      </c>
      <c r="Q548">
        <v>7501.82</v>
      </c>
      <c r="R548">
        <v>0</v>
      </c>
      <c r="S548">
        <v>2019</v>
      </c>
      <c r="T548" t="s">
        <v>309</v>
      </c>
      <c r="U548" t="e">
        <v>#VALUE!</v>
      </c>
      <c r="V548" t="e">
        <v>#N/A</v>
      </c>
    </row>
    <row r="549" spans="1:22" hidden="1" x14ac:dyDescent="0.25">
      <c r="A549" s="1">
        <v>43545</v>
      </c>
      <c r="C549">
        <v>101287</v>
      </c>
      <c r="G549" t="s">
        <v>815</v>
      </c>
      <c r="H549">
        <v>3</v>
      </c>
      <c r="J549">
        <v>3131</v>
      </c>
      <c r="L549">
        <v>9900</v>
      </c>
      <c r="M549">
        <v>0</v>
      </c>
      <c r="N549">
        <v>0</v>
      </c>
      <c r="Q549">
        <v>295.66000000000003</v>
      </c>
      <c r="R549">
        <v>0</v>
      </c>
      <c r="S549">
        <v>2019</v>
      </c>
      <c r="T549" t="s">
        <v>312</v>
      </c>
      <c r="U549" t="e">
        <v>#VALUE!</v>
      </c>
      <c r="V549" t="e">
        <v>#N/A</v>
      </c>
    </row>
    <row r="550" spans="1:22" hidden="1" x14ac:dyDescent="0.25">
      <c r="A550" s="1">
        <v>43531</v>
      </c>
      <c r="B550">
        <v>111304</v>
      </c>
      <c r="D550">
        <v>1901141</v>
      </c>
      <c r="E550">
        <v>20674</v>
      </c>
      <c r="F550" t="s">
        <v>258</v>
      </c>
      <c r="G550" t="s">
        <v>810</v>
      </c>
      <c r="H550">
        <v>3</v>
      </c>
      <c r="I550">
        <v>1130</v>
      </c>
      <c r="K550">
        <v>640</v>
      </c>
      <c r="L550">
        <v>9900</v>
      </c>
      <c r="M550">
        <v>0</v>
      </c>
      <c r="N550">
        <v>1</v>
      </c>
      <c r="O550">
        <v>0</v>
      </c>
      <c r="P550">
        <v>0</v>
      </c>
      <c r="Q550">
        <v>0</v>
      </c>
      <c r="R550">
        <v>2193</v>
      </c>
      <c r="S550">
        <v>2019</v>
      </c>
      <c r="T550" t="e">
        <v>#N/A</v>
      </c>
      <c r="U550" t="s">
        <v>316</v>
      </c>
      <c r="V550" t="s">
        <v>326</v>
      </c>
    </row>
    <row r="551" spans="1:22" hidden="1" x14ac:dyDescent="0.25">
      <c r="A551" s="1">
        <v>43537</v>
      </c>
      <c r="B551">
        <v>111375</v>
      </c>
      <c r="D551">
        <v>1902111</v>
      </c>
      <c r="E551">
        <v>11195</v>
      </c>
      <c r="F551" t="s">
        <v>61</v>
      </c>
      <c r="G551" t="s">
        <v>811</v>
      </c>
      <c r="H551">
        <v>3</v>
      </c>
      <c r="I551">
        <v>1130</v>
      </c>
      <c r="K551">
        <v>640</v>
      </c>
      <c r="L551">
        <v>9900</v>
      </c>
      <c r="M551">
        <v>0</v>
      </c>
      <c r="N551">
        <v>2</v>
      </c>
      <c r="O551">
        <v>0</v>
      </c>
      <c r="P551">
        <v>0</v>
      </c>
      <c r="Q551">
        <v>0</v>
      </c>
      <c r="R551">
        <v>44.99</v>
      </c>
      <c r="S551">
        <v>2019</v>
      </c>
      <c r="T551" t="e">
        <v>#N/A</v>
      </c>
      <c r="U551" t="s">
        <v>316</v>
      </c>
      <c r="V551" t="s">
        <v>326</v>
      </c>
    </row>
    <row r="552" spans="1:22" hidden="1" x14ac:dyDescent="0.25">
      <c r="A552" s="1">
        <v>43545</v>
      </c>
      <c r="B552">
        <v>111416</v>
      </c>
      <c r="D552">
        <v>1902111</v>
      </c>
      <c r="E552">
        <v>11195</v>
      </c>
      <c r="F552" t="s">
        <v>61</v>
      </c>
      <c r="G552" t="s">
        <v>811</v>
      </c>
      <c r="H552">
        <v>3</v>
      </c>
      <c r="I552">
        <v>1130</v>
      </c>
      <c r="K552">
        <v>640</v>
      </c>
      <c r="L552">
        <v>9900</v>
      </c>
      <c r="M552">
        <v>0</v>
      </c>
      <c r="N552">
        <v>2</v>
      </c>
      <c r="O552">
        <v>0</v>
      </c>
      <c r="P552">
        <v>0</v>
      </c>
      <c r="Q552">
        <v>0</v>
      </c>
      <c r="R552">
        <v>45</v>
      </c>
      <c r="S552">
        <v>2019</v>
      </c>
      <c r="T552" t="e">
        <v>#N/A</v>
      </c>
      <c r="U552" t="s">
        <v>316</v>
      </c>
      <c r="V552" t="s">
        <v>326</v>
      </c>
    </row>
    <row r="553" spans="1:22" hidden="1" x14ac:dyDescent="0.25">
      <c r="A553" s="1">
        <v>43535</v>
      </c>
      <c r="C553">
        <v>101202</v>
      </c>
      <c r="G553" t="s">
        <v>816</v>
      </c>
      <c r="H553">
        <v>3</v>
      </c>
      <c r="I553">
        <v>2510</v>
      </c>
      <c r="K553">
        <v>845</v>
      </c>
      <c r="L553">
        <v>9900</v>
      </c>
      <c r="M553">
        <v>0</v>
      </c>
      <c r="N553">
        <v>55</v>
      </c>
      <c r="O553">
        <v>0</v>
      </c>
      <c r="P553">
        <v>0</v>
      </c>
      <c r="Q553">
        <v>0</v>
      </c>
      <c r="R553">
        <v>0.3</v>
      </c>
      <c r="S553">
        <v>2019</v>
      </c>
      <c r="T553" t="e">
        <v>#N/A</v>
      </c>
      <c r="U553" t="s">
        <v>319</v>
      </c>
      <c r="V553" t="s">
        <v>328</v>
      </c>
    </row>
    <row r="554" spans="1:22" hidden="1" x14ac:dyDescent="0.25">
      <c r="A554" s="1">
        <v>43535</v>
      </c>
      <c r="B554">
        <v>591018</v>
      </c>
      <c r="D554">
        <v>243</v>
      </c>
      <c r="E554">
        <v>900021</v>
      </c>
      <c r="F554" t="s">
        <v>28</v>
      </c>
      <c r="G554" t="s">
        <v>124</v>
      </c>
      <c r="H554">
        <v>3</v>
      </c>
      <c r="I554">
        <v>2510</v>
      </c>
      <c r="K554">
        <v>845</v>
      </c>
      <c r="L554">
        <v>9900</v>
      </c>
      <c r="M554">
        <v>0</v>
      </c>
      <c r="N554">
        <v>55</v>
      </c>
      <c r="O554">
        <v>0</v>
      </c>
      <c r="P554">
        <v>0</v>
      </c>
      <c r="Q554">
        <v>0</v>
      </c>
      <c r="R554">
        <v>3736.67</v>
      </c>
      <c r="S554">
        <v>2019</v>
      </c>
      <c r="T554" t="e">
        <v>#N/A</v>
      </c>
      <c r="U554" t="s">
        <v>319</v>
      </c>
      <c r="V554" t="s">
        <v>328</v>
      </c>
    </row>
    <row r="555" spans="1:22" hidden="1" x14ac:dyDescent="0.25">
      <c r="A555" s="1">
        <v>43536</v>
      </c>
      <c r="B555">
        <v>591020</v>
      </c>
      <c r="D555">
        <v>245</v>
      </c>
      <c r="E555">
        <v>900021</v>
      </c>
      <c r="F555" t="s">
        <v>28</v>
      </c>
      <c r="G555" t="s">
        <v>817</v>
      </c>
      <c r="H555">
        <v>3</v>
      </c>
      <c r="I555">
        <v>2510</v>
      </c>
      <c r="K555">
        <v>845</v>
      </c>
      <c r="L555">
        <v>9900</v>
      </c>
      <c r="M555">
        <v>0</v>
      </c>
      <c r="N555">
        <v>55</v>
      </c>
      <c r="O555">
        <v>0</v>
      </c>
      <c r="P555">
        <v>0</v>
      </c>
      <c r="Q555">
        <v>0</v>
      </c>
      <c r="R555">
        <v>48</v>
      </c>
      <c r="S555">
        <v>2019</v>
      </c>
      <c r="T555" t="e">
        <v>#N/A</v>
      </c>
      <c r="U555" t="s">
        <v>319</v>
      </c>
      <c r="V555" t="s">
        <v>328</v>
      </c>
    </row>
    <row r="556" spans="1:22" hidden="1" x14ac:dyDescent="0.25">
      <c r="A556" s="1">
        <v>43542</v>
      </c>
      <c r="B556">
        <v>591023</v>
      </c>
      <c r="D556">
        <v>246</v>
      </c>
      <c r="E556">
        <v>900021</v>
      </c>
      <c r="F556" t="s">
        <v>28</v>
      </c>
      <c r="G556" t="s">
        <v>818</v>
      </c>
      <c r="H556">
        <v>3</v>
      </c>
      <c r="I556">
        <v>2510</v>
      </c>
      <c r="K556">
        <v>845</v>
      </c>
      <c r="L556">
        <v>9900</v>
      </c>
      <c r="M556">
        <v>0</v>
      </c>
      <c r="N556">
        <v>55</v>
      </c>
      <c r="O556">
        <v>0</v>
      </c>
      <c r="P556">
        <v>0</v>
      </c>
      <c r="Q556">
        <v>0</v>
      </c>
      <c r="R556">
        <v>51.46</v>
      </c>
      <c r="S556">
        <v>2019</v>
      </c>
      <c r="T556" t="e">
        <v>#N/A</v>
      </c>
      <c r="U556" t="s">
        <v>319</v>
      </c>
      <c r="V556" t="s">
        <v>328</v>
      </c>
    </row>
    <row r="557" spans="1:22" hidden="1" x14ac:dyDescent="0.25">
      <c r="A557" s="1">
        <v>43537</v>
      </c>
      <c r="B557">
        <v>111351</v>
      </c>
      <c r="D557">
        <v>1955557</v>
      </c>
      <c r="E557">
        <v>11195</v>
      </c>
      <c r="F557" t="s">
        <v>61</v>
      </c>
      <c r="G557" t="s">
        <v>812</v>
      </c>
      <c r="H557">
        <v>3</v>
      </c>
      <c r="I557">
        <v>4134</v>
      </c>
      <c r="K557">
        <v>640</v>
      </c>
      <c r="L557">
        <v>9900</v>
      </c>
      <c r="M557">
        <v>0</v>
      </c>
      <c r="N557">
        <v>1</v>
      </c>
      <c r="O557">
        <v>0</v>
      </c>
      <c r="P557">
        <v>0</v>
      </c>
      <c r="Q557">
        <v>0</v>
      </c>
      <c r="R557">
        <v>5669</v>
      </c>
      <c r="S557">
        <v>2019</v>
      </c>
      <c r="T557" t="e">
        <v>#N/A</v>
      </c>
      <c r="U557" t="s">
        <v>322</v>
      </c>
      <c r="V557" t="s">
        <v>326</v>
      </c>
    </row>
    <row r="558" spans="1:22" hidden="1" x14ac:dyDescent="0.25">
      <c r="A558" s="1">
        <v>43560</v>
      </c>
      <c r="C558">
        <v>101390</v>
      </c>
      <c r="G558" t="s">
        <v>819</v>
      </c>
      <c r="H558">
        <v>3</v>
      </c>
      <c r="J558">
        <v>3131</v>
      </c>
      <c r="L558">
        <v>9900</v>
      </c>
      <c r="M558">
        <v>0</v>
      </c>
      <c r="N558">
        <v>0</v>
      </c>
      <c r="Q558">
        <v>23420.639999999999</v>
      </c>
      <c r="R558">
        <v>0</v>
      </c>
      <c r="S558">
        <v>2019</v>
      </c>
      <c r="T558" t="s">
        <v>312</v>
      </c>
      <c r="U558" t="e">
        <v>#VALUE!</v>
      </c>
      <c r="V558" t="e">
        <v>#N/A</v>
      </c>
    </row>
    <row r="559" spans="1:22" hidden="1" x14ac:dyDescent="0.25">
      <c r="A559" s="1">
        <v>43560</v>
      </c>
      <c r="C559">
        <v>101390</v>
      </c>
      <c r="G559" t="s">
        <v>702</v>
      </c>
      <c r="H559">
        <v>3</v>
      </c>
      <c r="J559">
        <v>3132</v>
      </c>
      <c r="L559">
        <v>9900</v>
      </c>
      <c r="M559">
        <v>0</v>
      </c>
      <c r="N559">
        <v>0</v>
      </c>
      <c r="Q559">
        <v>8825.41</v>
      </c>
      <c r="R559">
        <v>0</v>
      </c>
      <c r="S559">
        <v>2019</v>
      </c>
      <c r="T559" t="s">
        <v>313</v>
      </c>
      <c r="U559" t="e">
        <v>#VALUE!</v>
      </c>
      <c r="V559" t="e">
        <v>#N/A</v>
      </c>
    </row>
    <row r="560" spans="1:22" hidden="1" x14ac:dyDescent="0.25">
      <c r="A560" s="1">
        <v>43573</v>
      </c>
      <c r="B560">
        <v>111629</v>
      </c>
      <c r="D560">
        <v>1902111</v>
      </c>
      <c r="E560">
        <v>11195</v>
      </c>
      <c r="F560" t="s">
        <v>61</v>
      </c>
      <c r="G560" t="s">
        <v>811</v>
      </c>
      <c r="H560">
        <v>3</v>
      </c>
      <c r="I560">
        <v>1130</v>
      </c>
      <c r="K560">
        <v>640</v>
      </c>
      <c r="L560">
        <v>9900</v>
      </c>
      <c r="M560">
        <v>0</v>
      </c>
      <c r="N560">
        <v>2</v>
      </c>
      <c r="O560">
        <v>0</v>
      </c>
      <c r="P560">
        <v>0</v>
      </c>
      <c r="Q560">
        <v>0</v>
      </c>
      <c r="R560">
        <v>50</v>
      </c>
      <c r="S560">
        <v>2019</v>
      </c>
      <c r="T560" t="e">
        <v>#N/A</v>
      </c>
      <c r="U560" t="s">
        <v>316</v>
      </c>
      <c r="V560" t="s">
        <v>326</v>
      </c>
    </row>
    <row r="561" spans="1:22" hidden="1" x14ac:dyDescent="0.25">
      <c r="A561" s="1">
        <v>43585</v>
      </c>
      <c r="B561">
        <v>111679</v>
      </c>
      <c r="D561">
        <v>1902111</v>
      </c>
      <c r="E561">
        <v>11195</v>
      </c>
      <c r="F561" t="s">
        <v>61</v>
      </c>
      <c r="G561" t="s">
        <v>811</v>
      </c>
      <c r="H561">
        <v>3</v>
      </c>
      <c r="I561">
        <v>1130</v>
      </c>
      <c r="K561">
        <v>640</v>
      </c>
      <c r="L561">
        <v>9900</v>
      </c>
      <c r="M561">
        <v>0</v>
      </c>
      <c r="N561">
        <v>2</v>
      </c>
      <c r="O561">
        <v>0</v>
      </c>
      <c r="P561">
        <v>0</v>
      </c>
      <c r="Q561">
        <v>0</v>
      </c>
      <c r="R561">
        <v>20</v>
      </c>
      <c r="S561">
        <v>2019</v>
      </c>
      <c r="T561" t="e">
        <v>#N/A</v>
      </c>
      <c r="U561" t="s">
        <v>316</v>
      </c>
      <c r="V561" t="s">
        <v>326</v>
      </c>
    </row>
    <row r="562" spans="1:22" hidden="1" x14ac:dyDescent="0.25">
      <c r="A562" s="1">
        <v>43592</v>
      </c>
      <c r="B562">
        <v>111763</v>
      </c>
      <c r="D562">
        <v>1902111</v>
      </c>
      <c r="E562">
        <v>11195</v>
      </c>
      <c r="F562" t="s">
        <v>61</v>
      </c>
      <c r="G562" t="s">
        <v>811</v>
      </c>
      <c r="H562">
        <v>3</v>
      </c>
      <c r="I562">
        <v>1130</v>
      </c>
      <c r="K562">
        <v>640</v>
      </c>
      <c r="L562">
        <v>9900</v>
      </c>
      <c r="M562">
        <v>0</v>
      </c>
      <c r="N562">
        <v>2</v>
      </c>
      <c r="O562">
        <v>0</v>
      </c>
      <c r="P562">
        <v>0</v>
      </c>
      <c r="Q562">
        <v>0</v>
      </c>
      <c r="R562">
        <v>90</v>
      </c>
      <c r="S562">
        <v>2019</v>
      </c>
      <c r="T562" t="e">
        <v>#N/A</v>
      </c>
      <c r="U562" t="s">
        <v>316</v>
      </c>
      <c r="V562" t="s">
        <v>326</v>
      </c>
    </row>
    <row r="563" spans="1:22" hidden="1" x14ac:dyDescent="0.25">
      <c r="A563" s="1">
        <v>43607</v>
      </c>
      <c r="B563">
        <v>111942</v>
      </c>
      <c r="D563">
        <v>1902111</v>
      </c>
      <c r="E563">
        <v>11195</v>
      </c>
      <c r="F563" t="s">
        <v>61</v>
      </c>
      <c r="G563" t="s">
        <v>811</v>
      </c>
      <c r="H563">
        <v>3</v>
      </c>
      <c r="I563">
        <v>1130</v>
      </c>
      <c r="K563">
        <v>640</v>
      </c>
      <c r="L563">
        <v>9900</v>
      </c>
      <c r="M563">
        <v>0</v>
      </c>
      <c r="N563">
        <v>2</v>
      </c>
      <c r="O563">
        <v>0</v>
      </c>
      <c r="P563">
        <v>0</v>
      </c>
      <c r="Q563">
        <v>0</v>
      </c>
      <c r="R563">
        <v>95.02</v>
      </c>
      <c r="S563">
        <v>2019</v>
      </c>
      <c r="T563" t="e">
        <v>#N/A</v>
      </c>
      <c r="U563" t="s">
        <v>316</v>
      </c>
      <c r="V563" t="s">
        <v>326</v>
      </c>
    </row>
    <row r="564" spans="1:22" hidden="1" x14ac:dyDescent="0.25">
      <c r="A564" s="1">
        <v>43607</v>
      </c>
      <c r="B564">
        <v>111942</v>
      </c>
      <c r="D564">
        <v>1902111</v>
      </c>
      <c r="E564">
        <v>11195</v>
      </c>
      <c r="F564" t="s">
        <v>61</v>
      </c>
      <c r="G564" t="s">
        <v>820</v>
      </c>
      <c r="H564">
        <v>3</v>
      </c>
      <c r="I564">
        <v>1130</v>
      </c>
      <c r="K564">
        <v>640</v>
      </c>
      <c r="L564">
        <v>9900</v>
      </c>
      <c r="M564">
        <v>0</v>
      </c>
      <c r="N564">
        <v>2</v>
      </c>
      <c r="O564">
        <v>0</v>
      </c>
      <c r="P564">
        <v>0</v>
      </c>
      <c r="Q564">
        <v>0</v>
      </c>
      <c r="R564">
        <v>1581.04</v>
      </c>
      <c r="S564">
        <v>2019</v>
      </c>
      <c r="T564" t="e">
        <v>#N/A</v>
      </c>
      <c r="U564" t="s">
        <v>316</v>
      </c>
      <c r="V564" t="s">
        <v>326</v>
      </c>
    </row>
    <row r="565" spans="1:22" hidden="1" x14ac:dyDescent="0.25">
      <c r="A565" s="1">
        <v>43621</v>
      </c>
      <c r="B565">
        <v>112028</v>
      </c>
      <c r="D565">
        <v>1902111</v>
      </c>
      <c r="E565">
        <v>11195</v>
      </c>
      <c r="F565" t="s">
        <v>61</v>
      </c>
      <c r="G565" t="s">
        <v>811</v>
      </c>
      <c r="H565">
        <v>3</v>
      </c>
      <c r="I565">
        <v>1130</v>
      </c>
      <c r="K565">
        <v>640</v>
      </c>
      <c r="L565">
        <v>9900</v>
      </c>
      <c r="M565">
        <v>0</v>
      </c>
      <c r="N565">
        <v>2</v>
      </c>
      <c r="O565">
        <v>0</v>
      </c>
      <c r="P565">
        <v>0</v>
      </c>
      <c r="Q565">
        <v>0</v>
      </c>
      <c r="R565">
        <v>1155</v>
      </c>
      <c r="S565">
        <v>2019</v>
      </c>
      <c r="T565" t="e">
        <v>#N/A</v>
      </c>
      <c r="U565" t="s">
        <v>316</v>
      </c>
      <c r="V565" t="s">
        <v>326</v>
      </c>
    </row>
    <row r="566" spans="1:22" hidden="1" x14ac:dyDescent="0.25">
      <c r="A566" s="1">
        <v>43648</v>
      </c>
      <c r="C566">
        <v>101877</v>
      </c>
      <c r="G566" t="s">
        <v>882</v>
      </c>
      <c r="H566">
        <v>3</v>
      </c>
      <c r="J566">
        <v>1111</v>
      </c>
      <c r="L566">
        <v>9900</v>
      </c>
      <c r="M566">
        <v>0</v>
      </c>
      <c r="N566">
        <v>0</v>
      </c>
      <c r="Q566">
        <v>32600</v>
      </c>
      <c r="R566">
        <v>0</v>
      </c>
      <c r="S566">
        <v>2020</v>
      </c>
      <c r="T566" t="s">
        <v>308</v>
      </c>
      <c r="U566" t="e">
        <v>#VALUE!</v>
      </c>
      <c r="V566" t="e">
        <v>#N/A</v>
      </c>
    </row>
    <row r="567" spans="1:22" hidden="1" x14ac:dyDescent="0.25">
      <c r="A567" s="1">
        <v>43648</v>
      </c>
      <c r="C567">
        <v>101878</v>
      </c>
      <c r="G567" t="s">
        <v>882</v>
      </c>
      <c r="H567">
        <v>3</v>
      </c>
      <c r="J567">
        <v>1111</v>
      </c>
      <c r="L567">
        <v>9900</v>
      </c>
      <c r="M567">
        <v>0</v>
      </c>
      <c r="N567">
        <v>0</v>
      </c>
      <c r="Q567">
        <v>53200</v>
      </c>
      <c r="R567">
        <v>0</v>
      </c>
      <c r="S567">
        <v>2020</v>
      </c>
      <c r="T567" t="s">
        <v>308</v>
      </c>
      <c r="U567" t="e">
        <v>#VALUE!</v>
      </c>
      <c r="V567" t="e">
        <v>#N/A</v>
      </c>
    </row>
    <row r="568" spans="1:22" hidden="1" x14ac:dyDescent="0.25">
      <c r="A568" s="1">
        <v>43657</v>
      </c>
      <c r="C568">
        <v>101887</v>
      </c>
      <c r="G568" t="s">
        <v>882</v>
      </c>
      <c r="H568">
        <v>3</v>
      </c>
      <c r="J568">
        <v>1111</v>
      </c>
      <c r="L568">
        <v>9900</v>
      </c>
      <c r="M568">
        <v>0</v>
      </c>
      <c r="N568">
        <v>0</v>
      </c>
      <c r="Q568">
        <v>28900</v>
      </c>
      <c r="R568">
        <v>0</v>
      </c>
      <c r="S568">
        <v>2020</v>
      </c>
      <c r="T568" t="s">
        <v>308</v>
      </c>
      <c r="U568" t="e">
        <v>#VALUE!</v>
      </c>
      <c r="V568" t="e">
        <v>#N/A</v>
      </c>
    </row>
    <row r="569" spans="1:22" hidden="1" x14ac:dyDescent="0.25">
      <c r="A569" s="1">
        <v>43675</v>
      </c>
      <c r="C569">
        <v>101901</v>
      </c>
      <c r="G569" t="s">
        <v>26</v>
      </c>
      <c r="H569">
        <v>3</v>
      </c>
      <c r="J569">
        <v>1111</v>
      </c>
      <c r="L569">
        <v>9900</v>
      </c>
      <c r="M569">
        <v>0</v>
      </c>
      <c r="N569">
        <v>0</v>
      </c>
      <c r="Q569">
        <v>1805.8</v>
      </c>
      <c r="R569">
        <v>0</v>
      </c>
      <c r="S569">
        <v>2020</v>
      </c>
      <c r="T569" t="s">
        <v>308</v>
      </c>
      <c r="U569" t="e">
        <v>#VALUE!</v>
      </c>
      <c r="V569" t="e">
        <v>#N/A</v>
      </c>
    </row>
    <row r="570" spans="1:22" hidden="1" x14ac:dyDescent="0.25">
      <c r="A570" s="1">
        <v>43675</v>
      </c>
      <c r="B570">
        <v>591109</v>
      </c>
      <c r="D570">
        <v>391</v>
      </c>
      <c r="E570">
        <v>900021</v>
      </c>
      <c r="F570" t="s">
        <v>28</v>
      </c>
      <c r="G570" t="s">
        <v>817</v>
      </c>
      <c r="H570">
        <v>3</v>
      </c>
      <c r="I570">
        <v>2510</v>
      </c>
      <c r="K570">
        <v>845</v>
      </c>
      <c r="L570">
        <v>9900</v>
      </c>
      <c r="M570">
        <v>0</v>
      </c>
      <c r="N570">
        <v>55</v>
      </c>
      <c r="O570">
        <v>0</v>
      </c>
      <c r="P570">
        <v>0</v>
      </c>
      <c r="Q570">
        <v>0</v>
      </c>
      <c r="R570">
        <v>45.51</v>
      </c>
      <c r="S570">
        <v>2020</v>
      </c>
      <c r="T570" t="e">
        <v>#N/A</v>
      </c>
      <c r="U570" t="s">
        <v>319</v>
      </c>
      <c r="V570" t="s">
        <v>328</v>
      </c>
    </row>
    <row r="571" spans="1:22" hidden="1" x14ac:dyDescent="0.25">
      <c r="A571" s="1">
        <v>43686</v>
      </c>
      <c r="C571">
        <v>101932</v>
      </c>
      <c r="G571" t="s">
        <v>26</v>
      </c>
      <c r="H571">
        <v>3</v>
      </c>
      <c r="J571">
        <v>1111</v>
      </c>
      <c r="L571">
        <v>9900</v>
      </c>
      <c r="M571">
        <v>0</v>
      </c>
      <c r="N571">
        <v>0</v>
      </c>
      <c r="Q571">
        <v>62520.85</v>
      </c>
      <c r="R571">
        <v>0</v>
      </c>
      <c r="S571">
        <v>2020</v>
      </c>
      <c r="T571" t="s">
        <v>308</v>
      </c>
      <c r="U571" t="e">
        <v>#VALUE!</v>
      </c>
      <c r="V571" t="e">
        <v>#N/A</v>
      </c>
    </row>
    <row r="572" spans="1:22" hidden="1" x14ac:dyDescent="0.25">
      <c r="A572" s="1">
        <v>43698</v>
      </c>
      <c r="C572">
        <v>101958</v>
      </c>
      <c r="G572" t="s">
        <v>814</v>
      </c>
      <c r="H572">
        <v>3</v>
      </c>
      <c r="J572">
        <v>1111</v>
      </c>
      <c r="L572">
        <v>9900</v>
      </c>
      <c r="M572">
        <v>0</v>
      </c>
      <c r="N572">
        <v>0</v>
      </c>
      <c r="Q572">
        <v>234.15</v>
      </c>
      <c r="R572">
        <v>0</v>
      </c>
      <c r="S572">
        <v>2020</v>
      </c>
      <c r="T572" t="s">
        <v>308</v>
      </c>
      <c r="U572" t="e">
        <v>#VALUE!</v>
      </c>
      <c r="V572" t="e">
        <v>#N/A</v>
      </c>
    </row>
    <row r="573" spans="1:22" hidden="1" x14ac:dyDescent="0.25">
      <c r="A573" s="1">
        <v>43686</v>
      </c>
      <c r="C573">
        <v>101932</v>
      </c>
      <c r="G573" t="s">
        <v>34</v>
      </c>
      <c r="H573">
        <v>3</v>
      </c>
      <c r="J573">
        <v>1122</v>
      </c>
      <c r="L573">
        <v>9900</v>
      </c>
      <c r="M573">
        <v>0</v>
      </c>
      <c r="N573">
        <v>0</v>
      </c>
      <c r="Q573">
        <v>7501.82</v>
      </c>
      <c r="R573">
        <v>0</v>
      </c>
      <c r="S573">
        <v>2020</v>
      </c>
      <c r="T573" t="s">
        <v>309</v>
      </c>
      <c r="U573" t="e">
        <v>#VALUE!</v>
      </c>
      <c r="V573" t="e">
        <v>#N/A</v>
      </c>
    </row>
    <row r="574" spans="1:22" hidden="1" x14ac:dyDescent="0.25">
      <c r="A574" s="1">
        <v>43699</v>
      </c>
      <c r="C574">
        <v>101972</v>
      </c>
      <c r="G574" t="s">
        <v>815</v>
      </c>
      <c r="H574">
        <v>3</v>
      </c>
      <c r="J574">
        <v>3131</v>
      </c>
      <c r="L574">
        <v>9900</v>
      </c>
      <c r="M574">
        <v>0</v>
      </c>
      <c r="N574">
        <v>0</v>
      </c>
      <c r="Q574">
        <v>296.52</v>
      </c>
      <c r="R574">
        <v>0</v>
      </c>
      <c r="S574">
        <v>2020</v>
      </c>
      <c r="T574" t="s">
        <v>312</v>
      </c>
      <c r="U574" t="e">
        <v>#VALUE!</v>
      </c>
      <c r="V574" t="e">
        <v>#N/A</v>
      </c>
    </row>
    <row r="575" spans="1:22" hidden="1" x14ac:dyDescent="0.25">
      <c r="A575" s="1">
        <v>43678</v>
      </c>
      <c r="B575">
        <v>112355</v>
      </c>
      <c r="D575">
        <v>1956091</v>
      </c>
      <c r="E575">
        <v>20209</v>
      </c>
      <c r="F575" t="s">
        <v>883</v>
      </c>
      <c r="G575" t="s">
        <v>884</v>
      </c>
      <c r="H575">
        <v>3</v>
      </c>
      <c r="I575">
        <v>1110</v>
      </c>
      <c r="K575">
        <v>640</v>
      </c>
      <c r="L575">
        <v>9900</v>
      </c>
      <c r="M575">
        <v>0</v>
      </c>
      <c r="N575">
        <v>3</v>
      </c>
      <c r="O575">
        <v>0</v>
      </c>
      <c r="P575">
        <v>0</v>
      </c>
      <c r="Q575">
        <v>0</v>
      </c>
      <c r="R575">
        <v>1221.78</v>
      </c>
      <c r="S575">
        <v>2020</v>
      </c>
      <c r="T575" t="e">
        <v>#N/A</v>
      </c>
      <c r="U575" t="s">
        <v>316</v>
      </c>
      <c r="V575" t="s">
        <v>326</v>
      </c>
    </row>
    <row r="576" spans="1:22" hidden="1" x14ac:dyDescent="0.25">
      <c r="A576" s="1">
        <v>43678</v>
      </c>
      <c r="B576">
        <v>112355</v>
      </c>
      <c r="D576">
        <v>1956091</v>
      </c>
      <c r="E576">
        <v>20209</v>
      </c>
      <c r="F576" t="s">
        <v>883</v>
      </c>
      <c r="G576" t="s">
        <v>884</v>
      </c>
      <c r="H576">
        <v>3</v>
      </c>
      <c r="I576">
        <v>1110</v>
      </c>
      <c r="K576">
        <v>640</v>
      </c>
      <c r="L576">
        <v>9900</v>
      </c>
      <c r="M576">
        <v>0</v>
      </c>
      <c r="N576">
        <v>4</v>
      </c>
      <c r="O576">
        <v>0</v>
      </c>
      <c r="P576">
        <v>0</v>
      </c>
      <c r="Q576">
        <v>0</v>
      </c>
      <c r="R576">
        <v>1221.78</v>
      </c>
      <c r="S576">
        <v>2020</v>
      </c>
      <c r="T576" t="e">
        <v>#N/A</v>
      </c>
      <c r="U576" t="s">
        <v>316</v>
      </c>
      <c r="V576" t="s">
        <v>326</v>
      </c>
    </row>
    <row r="577" spans="1:22" hidden="1" x14ac:dyDescent="0.25">
      <c r="A577" s="1">
        <v>43678</v>
      </c>
      <c r="B577">
        <v>112355</v>
      </c>
      <c r="D577">
        <v>1956091</v>
      </c>
      <c r="E577">
        <v>20209</v>
      </c>
      <c r="F577" t="s">
        <v>883</v>
      </c>
      <c r="G577" t="s">
        <v>884</v>
      </c>
      <c r="H577">
        <v>3</v>
      </c>
      <c r="I577">
        <v>1110</v>
      </c>
      <c r="K577">
        <v>640</v>
      </c>
      <c r="L577">
        <v>9900</v>
      </c>
      <c r="M577">
        <v>0</v>
      </c>
      <c r="N577">
        <v>8</v>
      </c>
      <c r="O577">
        <v>0</v>
      </c>
      <c r="P577">
        <v>0</v>
      </c>
      <c r="Q577">
        <v>0</v>
      </c>
      <c r="R577">
        <v>1221.78</v>
      </c>
      <c r="S577">
        <v>2020</v>
      </c>
      <c r="T577" t="e">
        <v>#N/A</v>
      </c>
      <c r="U577" t="s">
        <v>316</v>
      </c>
      <c r="V577" t="s">
        <v>326</v>
      </c>
    </row>
    <row r="578" spans="1:22" hidden="1" x14ac:dyDescent="0.25">
      <c r="A578" s="1">
        <v>43692</v>
      </c>
      <c r="B578">
        <v>112474</v>
      </c>
      <c r="D578">
        <v>1956083</v>
      </c>
      <c r="E578">
        <v>20216</v>
      </c>
      <c r="F578" t="s">
        <v>885</v>
      </c>
      <c r="G578" t="s">
        <v>886</v>
      </c>
      <c r="H578">
        <v>3</v>
      </c>
      <c r="I578">
        <v>1120</v>
      </c>
      <c r="K578">
        <v>521</v>
      </c>
      <c r="L578">
        <v>9900</v>
      </c>
      <c r="M578">
        <v>0</v>
      </c>
      <c r="N578">
        <v>10</v>
      </c>
      <c r="O578">
        <v>0</v>
      </c>
      <c r="P578">
        <v>0</v>
      </c>
      <c r="Q578">
        <v>0</v>
      </c>
      <c r="R578">
        <v>10000</v>
      </c>
      <c r="S578">
        <v>2020</v>
      </c>
      <c r="T578" t="e">
        <v>#N/A</v>
      </c>
      <c r="U578" t="s">
        <v>316</v>
      </c>
      <c r="V578" t="s">
        <v>325</v>
      </c>
    </row>
    <row r="579" spans="1:22" hidden="1" x14ac:dyDescent="0.25">
      <c r="A579" s="1">
        <v>43678</v>
      </c>
      <c r="B579">
        <v>112355</v>
      </c>
      <c r="D579">
        <v>1956091</v>
      </c>
      <c r="E579">
        <v>20209</v>
      </c>
      <c r="F579" t="s">
        <v>883</v>
      </c>
      <c r="G579" t="s">
        <v>884</v>
      </c>
      <c r="H579">
        <v>3</v>
      </c>
      <c r="I579">
        <v>1120</v>
      </c>
      <c r="K579">
        <v>640</v>
      </c>
      <c r="L579">
        <v>9900</v>
      </c>
      <c r="M579">
        <v>0</v>
      </c>
      <c r="N579">
        <v>10</v>
      </c>
      <c r="O579">
        <v>0</v>
      </c>
      <c r="P579">
        <v>0</v>
      </c>
      <c r="Q579">
        <v>0</v>
      </c>
      <c r="R579">
        <v>1221.78</v>
      </c>
      <c r="S579">
        <v>2020</v>
      </c>
      <c r="T579" t="e">
        <v>#N/A</v>
      </c>
      <c r="U579" t="s">
        <v>316</v>
      </c>
      <c r="V579" t="s">
        <v>326</v>
      </c>
    </row>
    <row r="580" spans="1:22" hidden="1" x14ac:dyDescent="0.25">
      <c r="A580" s="1">
        <v>43678</v>
      </c>
      <c r="B580">
        <v>112355</v>
      </c>
      <c r="D580">
        <v>1956091</v>
      </c>
      <c r="E580">
        <v>20209</v>
      </c>
      <c r="F580" t="s">
        <v>883</v>
      </c>
      <c r="G580" t="s">
        <v>884</v>
      </c>
      <c r="H580">
        <v>3</v>
      </c>
      <c r="I580">
        <v>1120</v>
      </c>
      <c r="K580">
        <v>640</v>
      </c>
      <c r="L580">
        <v>9900</v>
      </c>
      <c r="M580">
        <v>0</v>
      </c>
      <c r="N580">
        <v>11</v>
      </c>
      <c r="O580">
        <v>0</v>
      </c>
      <c r="P580">
        <v>0</v>
      </c>
      <c r="Q580">
        <v>0</v>
      </c>
      <c r="R580">
        <v>1221.78</v>
      </c>
      <c r="S580">
        <v>2020</v>
      </c>
      <c r="T580" t="e">
        <v>#N/A</v>
      </c>
      <c r="U580" t="s">
        <v>316</v>
      </c>
      <c r="V580" t="s">
        <v>326</v>
      </c>
    </row>
    <row r="581" spans="1:22" hidden="1" x14ac:dyDescent="0.25">
      <c r="A581" s="1">
        <v>43678</v>
      </c>
      <c r="B581">
        <v>112355</v>
      </c>
      <c r="D581">
        <v>1956091</v>
      </c>
      <c r="E581">
        <v>20209</v>
      </c>
      <c r="F581" t="s">
        <v>883</v>
      </c>
      <c r="G581" t="s">
        <v>884</v>
      </c>
      <c r="H581">
        <v>3</v>
      </c>
      <c r="I581">
        <v>1130</v>
      </c>
      <c r="K581">
        <v>640</v>
      </c>
      <c r="L581">
        <v>9900</v>
      </c>
      <c r="M581">
        <v>0</v>
      </c>
      <c r="N581">
        <v>1</v>
      </c>
      <c r="O581">
        <v>0</v>
      </c>
      <c r="P581">
        <v>0</v>
      </c>
      <c r="Q581">
        <v>0</v>
      </c>
      <c r="R581">
        <v>1221.78</v>
      </c>
      <c r="S581">
        <v>2020</v>
      </c>
      <c r="T581" t="e">
        <v>#N/A</v>
      </c>
      <c r="U581" t="s">
        <v>316</v>
      </c>
      <c r="V581" t="s">
        <v>326</v>
      </c>
    </row>
    <row r="582" spans="1:22" hidden="1" x14ac:dyDescent="0.25">
      <c r="A582" s="1">
        <v>43678</v>
      </c>
      <c r="B582">
        <v>112355</v>
      </c>
      <c r="D582">
        <v>1956091</v>
      </c>
      <c r="E582">
        <v>20209</v>
      </c>
      <c r="F582" t="s">
        <v>883</v>
      </c>
      <c r="G582" t="s">
        <v>884</v>
      </c>
      <c r="H582">
        <v>3</v>
      </c>
      <c r="I582">
        <v>1130</v>
      </c>
      <c r="K582">
        <v>640</v>
      </c>
      <c r="L582">
        <v>9900</v>
      </c>
      <c r="M582">
        <v>0</v>
      </c>
      <c r="N582">
        <v>2</v>
      </c>
      <c r="O582">
        <v>0</v>
      </c>
      <c r="P582">
        <v>0</v>
      </c>
      <c r="Q582">
        <v>0</v>
      </c>
      <c r="R582">
        <v>1221.78</v>
      </c>
      <c r="S582">
        <v>2020</v>
      </c>
      <c r="T582" t="e">
        <v>#N/A</v>
      </c>
      <c r="U582" t="s">
        <v>316</v>
      </c>
      <c r="V582" t="s">
        <v>326</v>
      </c>
    </row>
    <row r="583" spans="1:22" hidden="1" x14ac:dyDescent="0.25">
      <c r="A583" s="1">
        <v>43678</v>
      </c>
      <c r="B583">
        <v>112355</v>
      </c>
      <c r="D583">
        <v>1956091</v>
      </c>
      <c r="E583">
        <v>20209</v>
      </c>
      <c r="F583" t="s">
        <v>883</v>
      </c>
      <c r="G583" t="s">
        <v>884</v>
      </c>
      <c r="H583">
        <v>3</v>
      </c>
      <c r="I583">
        <v>2510</v>
      </c>
      <c r="K583">
        <v>640</v>
      </c>
      <c r="L583">
        <v>9900</v>
      </c>
      <c r="M583">
        <v>0</v>
      </c>
      <c r="N583">
        <v>55</v>
      </c>
      <c r="O583">
        <v>0</v>
      </c>
      <c r="P583">
        <v>0</v>
      </c>
      <c r="Q583">
        <v>0</v>
      </c>
      <c r="R583">
        <v>1221.77</v>
      </c>
      <c r="S583">
        <v>2020</v>
      </c>
      <c r="T583" t="e">
        <v>#N/A</v>
      </c>
      <c r="U583" t="s">
        <v>319</v>
      </c>
      <c r="V583" t="s">
        <v>326</v>
      </c>
    </row>
    <row r="584" spans="1:22" hidden="1" x14ac:dyDescent="0.25">
      <c r="A584" s="1">
        <v>43696</v>
      </c>
      <c r="B584">
        <v>591114</v>
      </c>
      <c r="D584">
        <v>396</v>
      </c>
      <c r="E584">
        <v>900021</v>
      </c>
      <c r="F584" t="s">
        <v>28</v>
      </c>
      <c r="G584" t="s">
        <v>887</v>
      </c>
      <c r="H584">
        <v>3</v>
      </c>
      <c r="I584">
        <v>2510</v>
      </c>
      <c r="K584">
        <v>845</v>
      </c>
      <c r="L584">
        <v>9900</v>
      </c>
      <c r="M584">
        <v>0</v>
      </c>
      <c r="N584">
        <v>55</v>
      </c>
      <c r="O584">
        <v>0</v>
      </c>
      <c r="P584">
        <v>0</v>
      </c>
      <c r="Q584">
        <v>0</v>
      </c>
      <c r="R584">
        <v>3283</v>
      </c>
      <c r="S584">
        <v>2020</v>
      </c>
      <c r="T584" t="e">
        <v>#N/A</v>
      </c>
      <c r="U584" t="s">
        <v>319</v>
      </c>
      <c r="V584" t="s">
        <v>328</v>
      </c>
    </row>
    <row r="585" spans="1:22" hidden="1" x14ac:dyDescent="0.25">
      <c r="A585" s="1">
        <v>43698</v>
      </c>
      <c r="B585">
        <v>591120</v>
      </c>
      <c r="D585">
        <v>401</v>
      </c>
      <c r="E585">
        <v>900021</v>
      </c>
      <c r="F585" t="s">
        <v>28</v>
      </c>
      <c r="G585" t="s">
        <v>818</v>
      </c>
      <c r="H585">
        <v>3</v>
      </c>
      <c r="I585">
        <v>2510</v>
      </c>
      <c r="K585">
        <v>845</v>
      </c>
      <c r="L585">
        <v>9900</v>
      </c>
      <c r="M585">
        <v>0</v>
      </c>
      <c r="N585">
        <v>55</v>
      </c>
      <c r="O585">
        <v>0</v>
      </c>
      <c r="P585">
        <v>0</v>
      </c>
      <c r="Q585">
        <v>0</v>
      </c>
      <c r="R585">
        <v>38.049999999999997</v>
      </c>
      <c r="S585">
        <v>2020</v>
      </c>
      <c r="T585" t="e">
        <v>#N/A</v>
      </c>
      <c r="U585" t="s">
        <v>319</v>
      </c>
      <c r="V585" t="s">
        <v>328</v>
      </c>
    </row>
    <row r="586" spans="1:22" hidden="1" x14ac:dyDescent="0.25">
      <c r="A586" s="1">
        <v>43699</v>
      </c>
      <c r="B586">
        <v>112488</v>
      </c>
      <c r="D586">
        <v>402</v>
      </c>
      <c r="E586">
        <v>212334</v>
      </c>
      <c r="F586" t="s">
        <v>888</v>
      </c>
      <c r="G586" t="s">
        <v>817</v>
      </c>
      <c r="H586">
        <v>3</v>
      </c>
      <c r="I586">
        <v>2510</v>
      </c>
      <c r="K586">
        <v>845</v>
      </c>
      <c r="L586">
        <v>9900</v>
      </c>
      <c r="M586">
        <v>0</v>
      </c>
      <c r="N586">
        <v>55</v>
      </c>
      <c r="O586">
        <v>0</v>
      </c>
      <c r="P586">
        <v>0</v>
      </c>
      <c r="Q586">
        <v>0</v>
      </c>
      <c r="R586">
        <v>0.02</v>
      </c>
      <c r="S586">
        <v>2020</v>
      </c>
      <c r="T586" t="e">
        <v>#N/A</v>
      </c>
      <c r="U586" t="s">
        <v>319</v>
      </c>
      <c r="V586" t="s">
        <v>328</v>
      </c>
    </row>
    <row r="587" spans="1:22" hidden="1" x14ac:dyDescent="0.25">
      <c r="A587" s="1">
        <v>43678</v>
      </c>
      <c r="B587">
        <v>112355</v>
      </c>
      <c r="D587">
        <v>1956091</v>
      </c>
      <c r="E587">
        <v>20209</v>
      </c>
      <c r="F587" t="s">
        <v>883</v>
      </c>
      <c r="G587" t="s">
        <v>884</v>
      </c>
      <c r="H587">
        <v>3</v>
      </c>
      <c r="I587">
        <v>2829</v>
      </c>
      <c r="K587">
        <v>640</v>
      </c>
      <c r="L587">
        <v>9900</v>
      </c>
      <c r="M587">
        <v>0</v>
      </c>
      <c r="N587">
        <v>90</v>
      </c>
      <c r="O587">
        <v>0</v>
      </c>
      <c r="P587">
        <v>0</v>
      </c>
      <c r="Q587">
        <v>0</v>
      </c>
      <c r="R587">
        <v>1221.77</v>
      </c>
      <c r="S587">
        <v>2020</v>
      </c>
      <c r="T587" t="e">
        <v>#N/A</v>
      </c>
      <c r="U587" t="s">
        <v>321</v>
      </c>
      <c r="V587" t="s">
        <v>326</v>
      </c>
    </row>
    <row r="588" spans="1:22" hidden="1" x14ac:dyDescent="0.25">
      <c r="A588" s="1">
        <v>43738</v>
      </c>
      <c r="C588">
        <v>102328</v>
      </c>
      <c r="G588" t="s">
        <v>57</v>
      </c>
      <c r="H588">
        <v>3</v>
      </c>
      <c r="J588">
        <v>3131</v>
      </c>
      <c r="L588">
        <v>9900</v>
      </c>
      <c r="M588">
        <v>0</v>
      </c>
      <c r="N588">
        <v>0</v>
      </c>
      <c r="Q588">
        <v>20014.52</v>
      </c>
      <c r="R588">
        <v>0</v>
      </c>
      <c r="S588">
        <v>2020</v>
      </c>
      <c r="T588" t="s">
        <v>312</v>
      </c>
      <c r="U588" t="e">
        <v>#VALUE!</v>
      </c>
      <c r="V588" t="e">
        <v>#N/A</v>
      </c>
    </row>
    <row r="589" spans="1:22" hidden="1" x14ac:dyDescent="0.25">
      <c r="A589" s="1">
        <v>43735</v>
      </c>
      <c r="C589">
        <v>102317</v>
      </c>
      <c r="G589" t="s">
        <v>88</v>
      </c>
      <c r="H589">
        <v>3</v>
      </c>
      <c r="J589">
        <v>3132</v>
      </c>
      <c r="L589">
        <v>9900</v>
      </c>
      <c r="M589">
        <v>0</v>
      </c>
      <c r="N589">
        <v>0</v>
      </c>
      <c r="Q589">
        <v>92.96</v>
      </c>
      <c r="R589">
        <v>0</v>
      </c>
      <c r="S589">
        <v>2020</v>
      </c>
      <c r="T589" t="s">
        <v>313</v>
      </c>
      <c r="U589" t="e">
        <v>#VALUE!</v>
      </c>
      <c r="V589" t="e">
        <v>#N/A</v>
      </c>
    </row>
    <row r="590" spans="1:22" hidden="1" x14ac:dyDescent="0.25">
      <c r="A590" s="1">
        <v>43738</v>
      </c>
      <c r="C590">
        <v>102328</v>
      </c>
      <c r="G590" t="s">
        <v>62</v>
      </c>
      <c r="H590">
        <v>3</v>
      </c>
      <c r="J590">
        <v>3132</v>
      </c>
      <c r="L590">
        <v>9900</v>
      </c>
      <c r="M590">
        <v>0</v>
      </c>
      <c r="N590">
        <v>0</v>
      </c>
      <c r="Q590">
        <v>12335.92</v>
      </c>
      <c r="R590">
        <v>0</v>
      </c>
      <c r="S590">
        <v>2020</v>
      </c>
      <c r="T590" t="s">
        <v>313</v>
      </c>
      <c r="U590" t="e">
        <v>#VALUE!</v>
      </c>
      <c r="V590" t="e">
        <v>#N/A</v>
      </c>
    </row>
    <row r="591" spans="1:22" hidden="1" x14ac:dyDescent="0.25">
      <c r="A591" s="1">
        <v>43742</v>
      </c>
      <c r="C591">
        <v>102554</v>
      </c>
      <c r="G591" t="s">
        <v>815</v>
      </c>
      <c r="H591">
        <v>3</v>
      </c>
      <c r="J591">
        <v>3131</v>
      </c>
      <c r="L591">
        <v>9900</v>
      </c>
      <c r="M591">
        <v>0</v>
      </c>
      <c r="N591">
        <v>0</v>
      </c>
      <c r="Q591">
        <v>85.92</v>
      </c>
      <c r="R591">
        <v>0</v>
      </c>
      <c r="S591">
        <v>2020</v>
      </c>
      <c r="T591" t="s">
        <v>312</v>
      </c>
      <c r="U591" t="e">
        <v>#VALUE!</v>
      </c>
      <c r="V591" t="e">
        <v>#N/A</v>
      </c>
    </row>
    <row r="592" spans="1:22" hidden="1" x14ac:dyDescent="0.25">
      <c r="A592" s="1">
        <v>43756</v>
      </c>
      <c r="B592">
        <v>113035</v>
      </c>
      <c r="D592">
        <v>2010939</v>
      </c>
      <c r="E592">
        <v>6162</v>
      </c>
      <c r="F592" t="s">
        <v>60</v>
      </c>
      <c r="G592" t="s">
        <v>22</v>
      </c>
      <c r="H592">
        <v>3</v>
      </c>
      <c r="I592">
        <v>1130</v>
      </c>
      <c r="K592">
        <v>511</v>
      </c>
      <c r="L592">
        <v>9900</v>
      </c>
      <c r="M592">
        <v>0</v>
      </c>
      <c r="N592">
        <v>2</v>
      </c>
      <c r="O592">
        <v>0</v>
      </c>
      <c r="P592">
        <v>0</v>
      </c>
      <c r="Q592">
        <v>0</v>
      </c>
      <c r="R592">
        <v>108.2</v>
      </c>
      <c r="S592">
        <v>2020</v>
      </c>
      <c r="T592" t="e">
        <v>#N/A</v>
      </c>
      <c r="U592" t="s">
        <v>316</v>
      </c>
      <c r="V592" t="s">
        <v>324</v>
      </c>
    </row>
    <row r="593" spans="1:22" hidden="1" x14ac:dyDescent="0.25">
      <c r="A593" s="1">
        <v>43756</v>
      </c>
      <c r="B593">
        <v>113035</v>
      </c>
      <c r="D593">
        <v>2010939</v>
      </c>
      <c r="E593">
        <v>6162</v>
      </c>
      <c r="F593" t="s">
        <v>60</v>
      </c>
      <c r="G593" t="s">
        <v>927</v>
      </c>
      <c r="H593">
        <v>3</v>
      </c>
      <c r="I593">
        <v>1130</v>
      </c>
      <c r="K593">
        <v>511</v>
      </c>
      <c r="L593">
        <v>9900</v>
      </c>
      <c r="M593">
        <v>0</v>
      </c>
      <c r="N593">
        <v>2</v>
      </c>
      <c r="O593">
        <v>0</v>
      </c>
      <c r="P593">
        <v>0</v>
      </c>
      <c r="Q593">
        <v>0</v>
      </c>
      <c r="R593">
        <v>6337</v>
      </c>
      <c r="S593">
        <v>2020</v>
      </c>
      <c r="T593" t="e">
        <v>#N/A</v>
      </c>
      <c r="U593" t="s">
        <v>316</v>
      </c>
      <c r="V593" t="s">
        <v>324</v>
      </c>
    </row>
    <row r="594" spans="1:22" hidden="1" x14ac:dyDescent="0.25">
      <c r="A594" s="1">
        <v>43754</v>
      </c>
      <c r="B594">
        <v>112949</v>
      </c>
      <c r="D594">
        <v>2010713</v>
      </c>
      <c r="E594">
        <v>11195</v>
      </c>
      <c r="F594" t="s">
        <v>61</v>
      </c>
      <c r="G594" t="s">
        <v>928</v>
      </c>
      <c r="H594">
        <v>3</v>
      </c>
      <c r="I594">
        <v>4134</v>
      </c>
      <c r="K594">
        <v>640</v>
      </c>
      <c r="L594">
        <v>9900</v>
      </c>
      <c r="M594">
        <v>0</v>
      </c>
      <c r="N594">
        <v>1</v>
      </c>
      <c r="O594">
        <v>0</v>
      </c>
      <c r="P594">
        <v>0</v>
      </c>
      <c r="Q594">
        <v>0</v>
      </c>
      <c r="R594">
        <v>1894</v>
      </c>
      <c r="S594">
        <v>2020</v>
      </c>
      <c r="T594" t="e">
        <v>#N/A</v>
      </c>
      <c r="U594" t="s">
        <v>322</v>
      </c>
      <c r="V594" t="s">
        <v>326</v>
      </c>
    </row>
    <row r="595" spans="1:22" hidden="1" x14ac:dyDescent="0.25">
      <c r="A595" s="1">
        <v>43860</v>
      </c>
      <c r="C595">
        <v>103199</v>
      </c>
      <c r="G595" t="s">
        <v>929</v>
      </c>
      <c r="H595">
        <v>3</v>
      </c>
      <c r="J595">
        <v>1111</v>
      </c>
      <c r="L595">
        <v>9900</v>
      </c>
      <c r="M595">
        <v>0</v>
      </c>
      <c r="N595">
        <v>0</v>
      </c>
      <c r="Q595">
        <v>23900</v>
      </c>
      <c r="R595">
        <v>0</v>
      </c>
      <c r="S595">
        <v>2020</v>
      </c>
      <c r="T595" t="s">
        <v>308</v>
      </c>
      <c r="U595" t="e">
        <v>#VALUE!</v>
      </c>
      <c r="V595" t="e">
        <v>#N/A</v>
      </c>
    </row>
    <row r="596" spans="1:22" hidden="1" x14ac:dyDescent="0.25">
      <c r="A596" s="1">
        <v>43843</v>
      </c>
      <c r="B596">
        <v>113682</v>
      </c>
      <c r="D596">
        <v>2011300</v>
      </c>
      <c r="E596">
        <v>20674</v>
      </c>
      <c r="F596" t="s">
        <v>258</v>
      </c>
      <c r="G596" t="s">
        <v>930</v>
      </c>
      <c r="H596">
        <v>3</v>
      </c>
      <c r="I596">
        <v>1130</v>
      </c>
      <c r="K596">
        <v>511</v>
      </c>
      <c r="L596">
        <v>9900</v>
      </c>
      <c r="M596">
        <v>0</v>
      </c>
      <c r="N596">
        <v>1</v>
      </c>
      <c r="O596">
        <v>0</v>
      </c>
      <c r="P596">
        <v>0</v>
      </c>
      <c r="Q596">
        <v>0</v>
      </c>
      <c r="R596">
        <v>1957.55</v>
      </c>
      <c r="S596">
        <v>2020</v>
      </c>
      <c r="T596" t="e">
        <v>#N/A</v>
      </c>
      <c r="U596" t="s">
        <v>316</v>
      </c>
      <c r="V596" t="s">
        <v>324</v>
      </c>
    </row>
    <row r="597" spans="1:22" hidden="1" x14ac:dyDescent="0.25">
      <c r="A597" s="1">
        <v>43847</v>
      </c>
      <c r="B597">
        <v>113751</v>
      </c>
      <c r="D597">
        <v>2011300</v>
      </c>
      <c r="E597">
        <v>20674</v>
      </c>
      <c r="F597" t="s">
        <v>258</v>
      </c>
      <c r="G597" t="s">
        <v>930</v>
      </c>
      <c r="H597">
        <v>3</v>
      </c>
      <c r="I597">
        <v>1130</v>
      </c>
      <c r="K597">
        <v>511</v>
      </c>
      <c r="L597">
        <v>9900</v>
      </c>
      <c r="M597">
        <v>0</v>
      </c>
      <c r="N597">
        <v>1</v>
      </c>
      <c r="O597">
        <v>0</v>
      </c>
      <c r="P597">
        <v>0</v>
      </c>
      <c r="Q597">
        <v>0</v>
      </c>
      <c r="R597">
        <v>911.89</v>
      </c>
      <c r="S597">
        <v>2020</v>
      </c>
      <c r="T597" t="e">
        <v>#N/A</v>
      </c>
      <c r="U597" t="s">
        <v>316</v>
      </c>
      <c r="V597" t="s">
        <v>324</v>
      </c>
    </row>
    <row r="598" spans="1:22" hidden="1" x14ac:dyDescent="0.25">
      <c r="A598" s="1">
        <v>43867</v>
      </c>
      <c r="C598">
        <v>103341</v>
      </c>
      <c r="G598" t="s">
        <v>929</v>
      </c>
      <c r="H598">
        <v>3</v>
      </c>
      <c r="J598">
        <v>1111</v>
      </c>
      <c r="L598">
        <v>9900</v>
      </c>
      <c r="M598">
        <v>0</v>
      </c>
      <c r="N598">
        <v>0</v>
      </c>
      <c r="Q598">
        <v>37200</v>
      </c>
      <c r="R598">
        <v>0</v>
      </c>
      <c r="S598">
        <v>2020</v>
      </c>
      <c r="T598" t="s">
        <v>308</v>
      </c>
      <c r="U598" t="e">
        <v>#VALUE!</v>
      </c>
      <c r="V598" t="e">
        <v>#N/A</v>
      </c>
    </row>
    <row r="599" spans="1:22" hidden="1" x14ac:dyDescent="0.25">
      <c r="A599" s="1">
        <v>43874</v>
      </c>
      <c r="C599">
        <v>103316</v>
      </c>
      <c r="G599" t="s">
        <v>929</v>
      </c>
      <c r="H599">
        <v>3</v>
      </c>
      <c r="J599">
        <v>1111</v>
      </c>
      <c r="L599">
        <v>9900</v>
      </c>
      <c r="M599">
        <v>0</v>
      </c>
      <c r="N599">
        <v>0</v>
      </c>
      <c r="Q599">
        <v>74100</v>
      </c>
      <c r="R599">
        <v>0</v>
      </c>
      <c r="S599">
        <v>2020</v>
      </c>
      <c r="T599" t="s">
        <v>308</v>
      </c>
      <c r="U599" t="e">
        <v>#VALUE!</v>
      </c>
      <c r="V599" t="e">
        <v>#N/A</v>
      </c>
    </row>
    <row r="600" spans="1:22" hidden="1" x14ac:dyDescent="0.25">
      <c r="A600" s="1">
        <v>43879</v>
      </c>
      <c r="B600">
        <v>113917</v>
      </c>
      <c r="D600">
        <v>2011300</v>
      </c>
      <c r="E600">
        <v>20674</v>
      </c>
      <c r="F600" t="s">
        <v>258</v>
      </c>
      <c r="G600" t="s">
        <v>930</v>
      </c>
      <c r="H600">
        <v>3</v>
      </c>
      <c r="I600">
        <v>1130</v>
      </c>
      <c r="K600">
        <v>511</v>
      </c>
      <c r="L600">
        <v>9900</v>
      </c>
      <c r="M600">
        <v>0</v>
      </c>
      <c r="N600">
        <v>1</v>
      </c>
      <c r="O600">
        <v>0</v>
      </c>
      <c r="P600">
        <v>0</v>
      </c>
      <c r="Q600">
        <v>0</v>
      </c>
      <c r="R600">
        <v>1330.64</v>
      </c>
      <c r="S600">
        <v>2020</v>
      </c>
      <c r="T600" t="e">
        <v>#N/A</v>
      </c>
      <c r="U600" t="s">
        <v>316</v>
      </c>
      <c r="V600" t="s">
        <v>324</v>
      </c>
    </row>
    <row r="601" spans="1:22" hidden="1" x14ac:dyDescent="0.25">
      <c r="A601" s="1">
        <v>43917</v>
      </c>
      <c r="C601">
        <v>103559</v>
      </c>
      <c r="G601" t="s">
        <v>57</v>
      </c>
      <c r="H601">
        <v>3</v>
      </c>
      <c r="J601">
        <v>3131</v>
      </c>
      <c r="L601">
        <v>9900</v>
      </c>
      <c r="M601">
        <v>0</v>
      </c>
      <c r="N601">
        <v>0</v>
      </c>
      <c r="Q601">
        <v>20109.23</v>
      </c>
      <c r="S601">
        <v>2020</v>
      </c>
      <c r="T601" t="s">
        <v>312</v>
      </c>
      <c r="U601" t="e">
        <v>#VALUE!</v>
      </c>
      <c r="V601" t="e">
        <v>#N/A</v>
      </c>
    </row>
    <row r="602" spans="1:22" hidden="1" x14ac:dyDescent="0.25">
      <c r="A602" s="1">
        <v>43906</v>
      </c>
      <c r="C602">
        <v>103518</v>
      </c>
      <c r="G602" t="s">
        <v>26</v>
      </c>
      <c r="H602">
        <v>3</v>
      </c>
      <c r="J602">
        <v>1111</v>
      </c>
      <c r="L602">
        <v>9900</v>
      </c>
      <c r="M602">
        <v>0</v>
      </c>
      <c r="N602">
        <v>0</v>
      </c>
      <c r="Q602">
        <v>2481.42</v>
      </c>
      <c r="S602">
        <v>2020</v>
      </c>
      <c r="T602" t="s">
        <v>308</v>
      </c>
      <c r="U602" t="e">
        <v>#VALUE!</v>
      </c>
      <c r="V602" t="e">
        <v>#N/A</v>
      </c>
    </row>
    <row r="603" spans="1:22" hidden="1" x14ac:dyDescent="0.25">
      <c r="A603" s="1">
        <v>43906</v>
      </c>
      <c r="B603">
        <v>591242</v>
      </c>
      <c r="D603">
        <v>9999994</v>
      </c>
      <c r="E603">
        <v>900021</v>
      </c>
      <c r="F603" t="s">
        <v>28</v>
      </c>
      <c r="G603" t="s">
        <v>818</v>
      </c>
      <c r="H603">
        <v>3</v>
      </c>
      <c r="I603">
        <v>2510</v>
      </c>
      <c r="K603">
        <v>845</v>
      </c>
      <c r="L603">
        <v>9900</v>
      </c>
      <c r="M603">
        <v>0</v>
      </c>
      <c r="N603">
        <v>55</v>
      </c>
      <c r="O603">
        <v>0</v>
      </c>
      <c r="P603">
        <v>0</v>
      </c>
      <c r="R603">
        <v>56.51</v>
      </c>
      <c r="S603">
        <v>2020</v>
      </c>
      <c r="T603" t="e">
        <v>#N/A</v>
      </c>
      <c r="U603" t="s">
        <v>319</v>
      </c>
      <c r="V603" t="s">
        <v>328</v>
      </c>
    </row>
    <row r="604" spans="1:22" hidden="1" x14ac:dyDescent="0.25">
      <c r="A604" s="1">
        <v>43895</v>
      </c>
      <c r="B604">
        <v>114095</v>
      </c>
      <c r="D604">
        <v>2011300</v>
      </c>
      <c r="E604">
        <v>20674</v>
      </c>
      <c r="F604" t="s">
        <v>258</v>
      </c>
      <c r="G604" t="s">
        <v>930</v>
      </c>
      <c r="H604">
        <v>3</v>
      </c>
      <c r="I604">
        <v>1130</v>
      </c>
      <c r="K604">
        <v>511</v>
      </c>
      <c r="L604">
        <v>9900</v>
      </c>
      <c r="M604">
        <v>0</v>
      </c>
      <c r="N604">
        <v>1</v>
      </c>
      <c r="O604">
        <v>0</v>
      </c>
      <c r="P604">
        <v>0</v>
      </c>
      <c r="R604">
        <v>136.63</v>
      </c>
      <c r="S604">
        <v>2020</v>
      </c>
      <c r="T604" t="e">
        <v>#N/A</v>
      </c>
      <c r="U604" t="s">
        <v>316</v>
      </c>
      <c r="V604" t="s">
        <v>324</v>
      </c>
    </row>
    <row r="605" spans="1:22" hidden="1" x14ac:dyDescent="0.25">
      <c r="A605" s="1">
        <v>43895</v>
      </c>
      <c r="C605">
        <v>103480</v>
      </c>
      <c r="G605" t="s">
        <v>34</v>
      </c>
      <c r="H605">
        <v>3</v>
      </c>
      <c r="J605">
        <v>1122</v>
      </c>
      <c r="L605">
        <v>9900</v>
      </c>
      <c r="M605">
        <v>0</v>
      </c>
      <c r="N605">
        <v>0</v>
      </c>
      <c r="Q605">
        <v>11891.14</v>
      </c>
      <c r="S605">
        <v>2020</v>
      </c>
      <c r="T605" t="s">
        <v>309</v>
      </c>
      <c r="U605" t="e">
        <v>#VALUE!</v>
      </c>
      <c r="V605" t="e">
        <v>#N/A</v>
      </c>
    </row>
    <row r="606" spans="1:22" hidden="1" x14ac:dyDescent="0.25">
      <c r="A606" s="1">
        <v>43902</v>
      </c>
      <c r="C606">
        <v>103517</v>
      </c>
      <c r="G606" t="s">
        <v>814</v>
      </c>
      <c r="H606">
        <v>3</v>
      </c>
      <c r="J606">
        <v>1111</v>
      </c>
      <c r="L606">
        <v>9900</v>
      </c>
      <c r="M606">
        <v>0</v>
      </c>
      <c r="N606">
        <v>0</v>
      </c>
      <c r="Q606">
        <v>403.06</v>
      </c>
      <c r="S606">
        <v>2020</v>
      </c>
      <c r="T606" t="s">
        <v>308</v>
      </c>
      <c r="U606" t="e">
        <v>#VALUE!</v>
      </c>
      <c r="V606" t="e">
        <v>#N/A</v>
      </c>
    </row>
    <row r="607" spans="1:22" hidden="1" x14ac:dyDescent="0.25">
      <c r="A607" s="1">
        <v>43900</v>
      </c>
      <c r="B607">
        <v>591240</v>
      </c>
      <c r="D607">
        <v>589</v>
      </c>
      <c r="E607">
        <v>900021</v>
      </c>
      <c r="F607" t="s">
        <v>28</v>
      </c>
      <c r="G607" t="s">
        <v>124</v>
      </c>
      <c r="H607">
        <v>3</v>
      </c>
      <c r="I607">
        <v>2510</v>
      </c>
      <c r="K607">
        <v>845</v>
      </c>
      <c r="L607">
        <v>9900</v>
      </c>
      <c r="M607">
        <v>0</v>
      </c>
      <c r="N607">
        <v>55</v>
      </c>
      <c r="O607">
        <v>0</v>
      </c>
      <c r="P607">
        <v>0</v>
      </c>
      <c r="R607">
        <v>4021.64</v>
      </c>
      <c r="S607">
        <v>2020</v>
      </c>
      <c r="T607" t="e">
        <v>#N/A</v>
      </c>
      <c r="U607" t="s">
        <v>319</v>
      </c>
      <c r="V607" t="s">
        <v>328</v>
      </c>
    </row>
    <row r="608" spans="1:22" hidden="1" x14ac:dyDescent="0.25">
      <c r="A608" s="1">
        <v>43906</v>
      </c>
      <c r="B608">
        <v>591243</v>
      </c>
      <c r="D608">
        <v>9999995</v>
      </c>
      <c r="E608">
        <v>900021</v>
      </c>
      <c r="F608" t="s">
        <v>28</v>
      </c>
      <c r="G608" t="s">
        <v>931</v>
      </c>
      <c r="H608">
        <v>3</v>
      </c>
      <c r="I608">
        <v>2510</v>
      </c>
      <c r="K608">
        <v>845</v>
      </c>
      <c r="L608">
        <v>9900</v>
      </c>
      <c r="M608">
        <v>0</v>
      </c>
      <c r="N608">
        <v>55</v>
      </c>
      <c r="O608">
        <v>0</v>
      </c>
      <c r="P608">
        <v>0</v>
      </c>
      <c r="R608">
        <v>345.45</v>
      </c>
      <c r="S608">
        <v>2020</v>
      </c>
      <c r="T608" t="e">
        <v>#N/A</v>
      </c>
      <c r="U608" t="s">
        <v>319</v>
      </c>
      <c r="V608" t="s">
        <v>328</v>
      </c>
    </row>
    <row r="609" spans="1:22" hidden="1" x14ac:dyDescent="0.25">
      <c r="A609" s="1">
        <v>43895</v>
      </c>
      <c r="C609">
        <v>103480</v>
      </c>
      <c r="G609" t="s">
        <v>26</v>
      </c>
      <c r="H609">
        <v>3</v>
      </c>
      <c r="J609">
        <v>1111</v>
      </c>
      <c r="L609">
        <v>9900</v>
      </c>
      <c r="M609">
        <v>0</v>
      </c>
      <c r="N609">
        <v>0</v>
      </c>
      <c r="Q609">
        <v>81342.92</v>
      </c>
      <c r="S609">
        <v>2020</v>
      </c>
      <c r="T609" t="s">
        <v>308</v>
      </c>
      <c r="U609" t="e">
        <v>#VALUE!</v>
      </c>
      <c r="V609" t="e">
        <v>#N/A</v>
      </c>
    </row>
    <row r="610" spans="1:22" hidden="1" x14ac:dyDescent="0.25">
      <c r="A610" s="1">
        <v>43917</v>
      </c>
      <c r="C610">
        <v>103559</v>
      </c>
      <c r="G610" t="s">
        <v>62</v>
      </c>
      <c r="H610">
        <v>3</v>
      </c>
      <c r="J610">
        <v>3132</v>
      </c>
      <c r="L610">
        <v>9900</v>
      </c>
      <c r="M610">
        <v>0</v>
      </c>
      <c r="N610">
        <v>0</v>
      </c>
      <c r="Q610">
        <v>11590.38</v>
      </c>
      <c r="S610">
        <v>2020</v>
      </c>
      <c r="T610" t="s">
        <v>313</v>
      </c>
      <c r="U610" t="e">
        <v>#VALUE!</v>
      </c>
      <c r="V610" t="e">
        <v>#N/A</v>
      </c>
    </row>
    <row r="611" spans="1:22" hidden="1" x14ac:dyDescent="0.25">
      <c r="A611" s="1">
        <v>43909</v>
      </c>
      <c r="B611">
        <v>591244</v>
      </c>
      <c r="D611">
        <v>9999997</v>
      </c>
      <c r="E611">
        <v>900021</v>
      </c>
      <c r="F611" t="s">
        <v>28</v>
      </c>
      <c r="G611" t="s">
        <v>931</v>
      </c>
      <c r="H611">
        <v>3</v>
      </c>
      <c r="I611">
        <v>2510</v>
      </c>
      <c r="K611">
        <v>845</v>
      </c>
      <c r="L611">
        <v>9900</v>
      </c>
      <c r="M611">
        <v>0</v>
      </c>
      <c r="N611">
        <v>55</v>
      </c>
      <c r="O611">
        <v>0</v>
      </c>
      <c r="P611">
        <v>0</v>
      </c>
      <c r="R611">
        <v>0.45</v>
      </c>
      <c r="S611">
        <v>2020</v>
      </c>
      <c r="T611" t="e">
        <v>#N/A</v>
      </c>
      <c r="U611" t="s">
        <v>319</v>
      </c>
      <c r="V611" t="s">
        <v>328</v>
      </c>
    </row>
    <row r="612" spans="1:22" hidden="1" x14ac:dyDescent="0.25">
      <c r="A612" s="1">
        <v>43909</v>
      </c>
      <c r="C612">
        <v>103546</v>
      </c>
      <c r="G612" t="s">
        <v>932</v>
      </c>
      <c r="H612">
        <v>3</v>
      </c>
      <c r="J612">
        <v>1111</v>
      </c>
      <c r="L612">
        <v>9900</v>
      </c>
      <c r="M612">
        <v>0</v>
      </c>
      <c r="N612">
        <v>0</v>
      </c>
      <c r="Q612">
        <v>2.73</v>
      </c>
      <c r="S612">
        <v>2020</v>
      </c>
      <c r="T612" t="s">
        <v>308</v>
      </c>
      <c r="U612" t="e">
        <v>#VALUE!</v>
      </c>
      <c r="V612" t="e">
        <v>#N/A</v>
      </c>
    </row>
    <row r="613" spans="1:22" hidden="1" x14ac:dyDescent="0.25">
      <c r="A613" s="1">
        <v>43951</v>
      </c>
      <c r="C613">
        <v>103605</v>
      </c>
      <c r="G613" t="s">
        <v>57</v>
      </c>
      <c r="H613">
        <v>3</v>
      </c>
      <c r="J613">
        <v>3131</v>
      </c>
      <c r="L613">
        <v>9900</v>
      </c>
      <c r="M613">
        <v>0</v>
      </c>
      <c r="N613">
        <v>0</v>
      </c>
      <c r="Q613">
        <v>228.85</v>
      </c>
      <c r="S613">
        <v>2020</v>
      </c>
      <c r="T613" t="s">
        <v>312</v>
      </c>
      <c r="U613" t="e">
        <v>#VALUE!</v>
      </c>
      <c r="V613" t="e">
        <v>#N/A</v>
      </c>
    </row>
    <row r="614" spans="1:22" hidden="1" x14ac:dyDescent="0.25">
      <c r="A614" s="1">
        <v>43951</v>
      </c>
      <c r="C614">
        <v>103605</v>
      </c>
      <c r="G614" t="s">
        <v>62</v>
      </c>
      <c r="H614">
        <v>3</v>
      </c>
      <c r="J614">
        <v>3132</v>
      </c>
      <c r="L614">
        <v>9900</v>
      </c>
      <c r="M614">
        <v>0</v>
      </c>
      <c r="N614">
        <v>0</v>
      </c>
      <c r="Q614">
        <v>48.93</v>
      </c>
      <c r="S614">
        <v>2020</v>
      </c>
      <c r="T614" t="s">
        <v>313</v>
      </c>
      <c r="U614" t="e">
        <v>#VALUE!</v>
      </c>
      <c r="V614" t="e">
        <v>#N/A</v>
      </c>
    </row>
    <row r="615" spans="1:22" x14ac:dyDescent="0.25">
      <c r="A615" s="1">
        <v>44014</v>
      </c>
      <c r="C615">
        <v>103719</v>
      </c>
      <c r="G615" t="s">
        <v>941</v>
      </c>
      <c r="H615">
        <v>3</v>
      </c>
      <c r="J615">
        <v>1111</v>
      </c>
      <c r="L615">
        <v>9900</v>
      </c>
      <c r="M615">
        <v>0</v>
      </c>
      <c r="N615">
        <v>0</v>
      </c>
      <c r="Q615">
        <v>90400</v>
      </c>
      <c r="S615">
        <v>2021</v>
      </c>
      <c r="T615" s="13" t="s">
        <v>308</v>
      </c>
      <c r="U615" t="e">
        <v>#VALUE!</v>
      </c>
      <c r="V615" t="e">
        <v>#N/A</v>
      </c>
    </row>
    <row r="616" spans="1:22" x14ac:dyDescent="0.25">
      <c r="A616" s="1">
        <v>44028</v>
      </c>
      <c r="B616">
        <v>114699</v>
      </c>
      <c r="D616">
        <v>2100120</v>
      </c>
      <c r="E616">
        <v>20674</v>
      </c>
      <c r="F616" t="s">
        <v>258</v>
      </c>
      <c r="G616" t="s">
        <v>942</v>
      </c>
      <c r="H616">
        <v>3</v>
      </c>
      <c r="I616">
        <v>1130</v>
      </c>
      <c r="K616">
        <v>511</v>
      </c>
      <c r="L616">
        <v>9900</v>
      </c>
      <c r="M616">
        <v>0</v>
      </c>
      <c r="N616">
        <v>1</v>
      </c>
      <c r="O616">
        <v>0</v>
      </c>
      <c r="P616">
        <v>0</v>
      </c>
      <c r="R616">
        <v>1561.98</v>
      </c>
      <c r="S616">
        <v>2021</v>
      </c>
      <c r="T616" s="13" t="e">
        <v>#N/A</v>
      </c>
      <c r="U616" t="s">
        <v>316</v>
      </c>
      <c r="V616" t="s">
        <v>324</v>
      </c>
    </row>
    <row r="617" spans="1:22" x14ac:dyDescent="0.25">
      <c r="A617" s="1">
        <v>44035</v>
      </c>
      <c r="B617">
        <v>114717</v>
      </c>
      <c r="D617">
        <v>2100120</v>
      </c>
      <c r="E617">
        <v>20674</v>
      </c>
      <c r="F617" t="s">
        <v>258</v>
      </c>
      <c r="G617" t="s">
        <v>942</v>
      </c>
      <c r="H617">
        <v>3</v>
      </c>
      <c r="I617">
        <v>1130</v>
      </c>
      <c r="K617">
        <v>511</v>
      </c>
      <c r="L617">
        <v>9900</v>
      </c>
      <c r="M617">
        <v>0</v>
      </c>
      <c r="N617">
        <v>1</v>
      </c>
      <c r="O617">
        <v>0</v>
      </c>
      <c r="P617">
        <v>0</v>
      </c>
      <c r="R617">
        <v>188.2</v>
      </c>
      <c r="S617">
        <v>2021</v>
      </c>
      <c r="T617" s="13" t="e">
        <v>#N/A</v>
      </c>
      <c r="U617" t="s">
        <v>316</v>
      </c>
      <c r="V617" t="s">
        <v>324</v>
      </c>
    </row>
    <row r="618" spans="1:22" x14ac:dyDescent="0.25">
      <c r="A618" s="1">
        <v>44035</v>
      </c>
      <c r="B618">
        <v>114717</v>
      </c>
      <c r="D618">
        <v>2100120</v>
      </c>
      <c r="E618">
        <v>20674</v>
      </c>
      <c r="F618" t="s">
        <v>258</v>
      </c>
      <c r="G618" t="s">
        <v>942</v>
      </c>
      <c r="H618">
        <v>3</v>
      </c>
      <c r="I618">
        <v>1130</v>
      </c>
      <c r="K618">
        <v>511</v>
      </c>
      <c r="L618">
        <v>9900</v>
      </c>
      <c r="M618">
        <v>0</v>
      </c>
      <c r="N618">
        <v>1</v>
      </c>
      <c r="O618">
        <v>0</v>
      </c>
      <c r="P618">
        <v>0</v>
      </c>
      <c r="R618">
        <v>189.85</v>
      </c>
      <c r="S618">
        <v>2021</v>
      </c>
      <c r="T618" s="13" t="e">
        <v>#N/A</v>
      </c>
      <c r="U618" t="s">
        <v>316</v>
      </c>
      <c r="V618" t="s">
        <v>324</v>
      </c>
    </row>
    <row r="619" spans="1:22" x14ac:dyDescent="0.25">
      <c r="A619" s="1">
        <v>44041</v>
      </c>
      <c r="C619">
        <v>103732</v>
      </c>
      <c r="G619" t="s">
        <v>26</v>
      </c>
      <c r="H619">
        <v>3</v>
      </c>
      <c r="J619">
        <v>1111</v>
      </c>
      <c r="L619">
        <v>9900</v>
      </c>
      <c r="M619">
        <v>0</v>
      </c>
      <c r="N619">
        <v>0</v>
      </c>
      <c r="Q619">
        <v>1736.56</v>
      </c>
      <c r="S619">
        <v>2021</v>
      </c>
      <c r="T619" s="13" t="s">
        <v>308</v>
      </c>
      <c r="U619" t="e">
        <v>#VALUE!</v>
      </c>
      <c r="V619" t="e">
        <v>#N/A</v>
      </c>
    </row>
    <row r="620" spans="1:22" x14ac:dyDescent="0.25">
      <c r="A620" s="1">
        <v>44041</v>
      </c>
      <c r="B620">
        <v>591301</v>
      </c>
      <c r="D620">
        <v>10000103</v>
      </c>
      <c r="E620">
        <v>900021</v>
      </c>
      <c r="F620" t="s">
        <v>28</v>
      </c>
      <c r="G620" t="s">
        <v>931</v>
      </c>
      <c r="H620">
        <v>3</v>
      </c>
      <c r="I620">
        <v>2510</v>
      </c>
      <c r="K620">
        <v>845</v>
      </c>
      <c r="L620">
        <v>9900</v>
      </c>
      <c r="M620">
        <v>0</v>
      </c>
      <c r="N620">
        <v>55</v>
      </c>
      <c r="O620">
        <v>0</v>
      </c>
      <c r="P620">
        <v>0</v>
      </c>
      <c r="R620">
        <v>48.15</v>
      </c>
      <c r="S620">
        <v>2021</v>
      </c>
      <c r="T620" s="13" t="e">
        <v>#N/A</v>
      </c>
      <c r="U620" t="s">
        <v>319</v>
      </c>
      <c r="V620" t="s">
        <v>328</v>
      </c>
    </row>
    <row r="621" spans="1:22" x14ac:dyDescent="0.25">
      <c r="A621" s="1">
        <v>44048</v>
      </c>
      <c r="C621">
        <v>103742</v>
      </c>
      <c r="G621" t="s">
        <v>34</v>
      </c>
      <c r="H621">
        <v>3</v>
      </c>
      <c r="J621">
        <v>1122</v>
      </c>
      <c r="L621">
        <v>9900</v>
      </c>
      <c r="M621">
        <v>0</v>
      </c>
      <c r="N621">
        <v>0</v>
      </c>
      <c r="Q621">
        <v>11891.14</v>
      </c>
      <c r="S621">
        <v>2021</v>
      </c>
      <c r="T621" s="13" t="s">
        <v>309</v>
      </c>
      <c r="U621" t="e">
        <v>#VALUE!</v>
      </c>
      <c r="V621" t="e">
        <v>#N/A</v>
      </c>
    </row>
    <row r="622" spans="1:22" x14ac:dyDescent="0.25">
      <c r="A622" s="1">
        <v>44048</v>
      </c>
      <c r="D622">
        <v>10000105</v>
      </c>
      <c r="E622">
        <v>900021</v>
      </c>
      <c r="F622" t="s">
        <v>28</v>
      </c>
      <c r="H622">
        <v>3</v>
      </c>
      <c r="I622">
        <v>2510</v>
      </c>
      <c r="K622">
        <v>845</v>
      </c>
      <c r="L622">
        <v>9900</v>
      </c>
      <c r="M622">
        <v>0</v>
      </c>
      <c r="N622">
        <v>55</v>
      </c>
      <c r="O622">
        <v>0</v>
      </c>
      <c r="P622">
        <v>0</v>
      </c>
      <c r="S622">
        <v>2021</v>
      </c>
      <c r="T622" s="13" t="e">
        <v>#N/A</v>
      </c>
      <c r="U622" t="s">
        <v>319</v>
      </c>
      <c r="V622" t="s">
        <v>328</v>
      </c>
    </row>
    <row r="623" spans="1:22" x14ac:dyDescent="0.25">
      <c r="A623" s="1">
        <v>44048</v>
      </c>
      <c r="C623">
        <v>103742</v>
      </c>
      <c r="G623" t="s">
        <v>26</v>
      </c>
      <c r="H623">
        <v>3</v>
      </c>
      <c r="J623">
        <v>1111</v>
      </c>
      <c r="L623">
        <v>9900</v>
      </c>
      <c r="M623">
        <v>0</v>
      </c>
      <c r="N623">
        <v>0</v>
      </c>
      <c r="Q623">
        <v>83062.490000000005</v>
      </c>
      <c r="S623">
        <v>2021</v>
      </c>
      <c r="T623" s="13" t="s">
        <v>308</v>
      </c>
      <c r="U623" t="e">
        <v>#VALUE!</v>
      </c>
      <c r="V623" t="e">
        <v>#N/A</v>
      </c>
    </row>
    <row r="624" spans="1:22" x14ac:dyDescent="0.25">
      <c r="A624" s="1">
        <v>44048</v>
      </c>
      <c r="B624">
        <v>591304</v>
      </c>
      <c r="D624">
        <v>10000105</v>
      </c>
      <c r="E624">
        <v>900021</v>
      </c>
      <c r="F624" t="s">
        <v>28</v>
      </c>
      <c r="G624" t="s">
        <v>943</v>
      </c>
      <c r="H624">
        <v>3</v>
      </c>
      <c r="I624">
        <v>2510</v>
      </c>
      <c r="K624">
        <v>845</v>
      </c>
      <c r="L624">
        <v>9900</v>
      </c>
      <c r="M624">
        <v>0</v>
      </c>
      <c r="N624">
        <v>55</v>
      </c>
      <c r="O624">
        <v>0</v>
      </c>
      <c r="P624">
        <v>0</v>
      </c>
      <c r="R624">
        <v>3106.25</v>
      </c>
      <c r="S624">
        <v>2021</v>
      </c>
      <c r="T624" s="13" t="e">
        <v>#N/A</v>
      </c>
      <c r="U624" t="s">
        <v>319</v>
      </c>
      <c r="V624" t="s">
        <v>328</v>
      </c>
    </row>
    <row r="625" spans="1:22" x14ac:dyDescent="0.25">
      <c r="A625" s="1">
        <v>44049</v>
      </c>
      <c r="D625">
        <v>10000105</v>
      </c>
      <c r="E625">
        <v>900021</v>
      </c>
      <c r="F625" t="s">
        <v>28</v>
      </c>
      <c r="H625">
        <v>3</v>
      </c>
      <c r="I625">
        <v>2510</v>
      </c>
      <c r="K625">
        <v>845</v>
      </c>
      <c r="L625">
        <v>9900</v>
      </c>
      <c r="M625">
        <v>0</v>
      </c>
      <c r="N625">
        <v>55</v>
      </c>
      <c r="O625">
        <v>0</v>
      </c>
      <c r="P625">
        <v>0</v>
      </c>
      <c r="S625">
        <v>2021</v>
      </c>
      <c r="T625" s="13" t="e">
        <v>#N/A</v>
      </c>
      <c r="U625" t="s">
        <v>319</v>
      </c>
      <c r="V625" t="s">
        <v>328</v>
      </c>
    </row>
    <row r="626" spans="1:22" x14ac:dyDescent="0.25">
      <c r="A626" s="1">
        <v>44055</v>
      </c>
      <c r="D626">
        <v>2100120</v>
      </c>
      <c r="E626">
        <v>20674</v>
      </c>
      <c r="F626" t="s">
        <v>258</v>
      </c>
      <c r="H626">
        <v>3</v>
      </c>
      <c r="I626">
        <v>1130</v>
      </c>
      <c r="K626">
        <v>511</v>
      </c>
      <c r="L626">
        <v>9900</v>
      </c>
      <c r="M626">
        <v>0</v>
      </c>
      <c r="N626">
        <v>1</v>
      </c>
      <c r="O626">
        <v>0</v>
      </c>
      <c r="P626">
        <v>0</v>
      </c>
      <c r="S626">
        <v>2021</v>
      </c>
      <c r="T626" s="13" t="e">
        <v>#N/A</v>
      </c>
      <c r="U626" t="s">
        <v>316</v>
      </c>
      <c r="V626" t="s">
        <v>324</v>
      </c>
    </row>
    <row r="627" spans="1:22" x14ac:dyDescent="0.25">
      <c r="A627" s="1">
        <v>44056</v>
      </c>
      <c r="B627">
        <v>114810</v>
      </c>
      <c r="D627">
        <v>2100120</v>
      </c>
      <c r="E627">
        <v>20674</v>
      </c>
      <c r="F627" t="s">
        <v>258</v>
      </c>
      <c r="G627" t="s">
        <v>942</v>
      </c>
      <c r="H627">
        <v>3</v>
      </c>
      <c r="I627">
        <v>1130</v>
      </c>
      <c r="K627">
        <v>511</v>
      </c>
      <c r="L627">
        <v>9900</v>
      </c>
      <c r="M627">
        <v>0</v>
      </c>
      <c r="N627">
        <v>1</v>
      </c>
      <c r="O627">
        <v>0</v>
      </c>
      <c r="P627">
        <v>0</v>
      </c>
      <c r="R627">
        <v>773.66</v>
      </c>
      <c r="S627">
        <v>2021</v>
      </c>
      <c r="T627" s="13" t="e">
        <v>#N/A</v>
      </c>
      <c r="U627" t="s">
        <v>316</v>
      </c>
      <c r="V627" t="s">
        <v>324</v>
      </c>
    </row>
    <row r="628" spans="1:22" x14ac:dyDescent="0.25">
      <c r="A628" s="1">
        <v>44062</v>
      </c>
      <c r="D628">
        <v>10000114</v>
      </c>
      <c r="E628">
        <v>900021</v>
      </c>
      <c r="F628" t="s">
        <v>28</v>
      </c>
      <c r="H628">
        <v>3</v>
      </c>
      <c r="I628">
        <v>2510</v>
      </c>
      <c r="K628">
        <v>845</v>
      </c>
      <c r="L628">
        <v>9900</v>
      </c>
      <c r="M628">
        <v>0</v>
      </c>
      <c r="N628">
        <v>55</v>
      </c>
      <c r="O628">
        <v>0</v>
      </c>
      <c r="P628">
        <v>0</v>
      </c>
      <c r="S628">
        <v>2021</v>
      </c>
      <c r="T628" s="13" t="e">
        <v>#N/A</v>
      </c>
      <c r="U628" t="s">
        <v>319</v>
      </c>
      <c r="V628" t="s">
        <v>328</v>
      </c>
    </row>
    <row r="629" spans="1:22" x14ac:dyDescent="0.25">
      <c r="A629" s="1">
        <v>44062</v>
      </c>
      <c r="C629">
        <v>103762</v>
      </c>
      <c r="G629" t="s">
        <v>814</v>
      </c>
      <c r="H629">
        <v>3</v>
      </c>
      <c r="J629">
        <v>1111</v>
      </c>
      <c r="L629">
        <v>9900</v>
      </c>
      <c r="M629">
        <v>0</v>
      </c>
      <c r="N629">
        <v>0</v>
      </c>
      <c r="Q629">
        <v>265.75</v>
      </c>
      <c r="S629">
        <v>2021</v>
      </c>
      <c r="T629" s="13" t="s">
        <v>308</v>
      </c>
      <c r="U629" t="e">
        <v>#VALUE!</v>
      </c>
      <c r="V629" t="e">
        <v>#N/A</v>
      </c>
    </row>
    <row r="630" spans="1:22" x14ac:dyDescent="0.25">
      <c r="A630" s="1">
        <v>44062</v>
      </c>
      <c r="B630">
        <v>591319</v>
      </c>
      <c r="D630">
        <v>10000114</v>
      </c>
      <c r="E630">
        <v>900021</v>
      </c>
      <c r="F630" t="s">
        <v>28</v>
      </c>
      <c r="G630" t="s">
        <v>818</v>
      </c>
      <c r="H630">
        <v>3</v>
      </c>
      <c r="I630">
        <v>2510</v>
      </c>
      <c r="K630">
        <v>845</v>
      </c>
      <c r="L630">
        <v>9900</v>
      </c>
      <c r="M630">
        <v>0</v>
      </c>
      <c r="N630">
        <v>55</v>
      </c>
      <c r="O630">
        <v>0</v>
      </c>
      <c r="P630">
        <v>0</v>
      </c>
      <c r="R630">
        <v>38.799999999999997</v>
      </c>
      <c r="S630">
        <v>2021</v>
      </c>
      <c r="T630" s="13" t="e">
        <v>#N/A</v>
      </c>
      <c r="U630" t="s">
        <v>319</v>
      </c>
      <c r="V630" t="s">
        <v>328</v>
      </c>
    </row>
    <row r="631" spans="1:22" x14ac:dyDescent="0.25">
      <c r="A631" s="1">
        <v>44062</v>
      </c>
      <c r="D631">
        <v>10000114</v>
      </c>
      <c r="E631">
        <v>900021</v>
      </c>
      <c r="F631" t="s">
        <v>28</v>
      </c>
      <c r="H631">
        <v>3</v>
      </c>
      <c r="I631">
        <v>2510</v>
      </c>
      <c r="K631">
        <v>845</v>
      </c>
      <c r="L631">
        <v>9900</v>
      </c>
      <c r="M631">
        <v>0</v>
      </c>
      <c r="N631">
        <v>55</v>
      </c>
      <c r="O631">
        <v>0</v>
      </c>
      <c r="P631">
        <v>0</v>
      </c>
      <c r="S631">
        <v>2021</v>
      </c>
      <c r="T631" s="13" t="e">
        <v>#N/A</v>
      </c>
      <c r="U631" t="s">
        <v>319</v>
      </c>
      <c r="V631" t="s">
        <v>328</v>
      </c>
    </row>
    <row r="632" spans="1:22" x14ac:dyDescent="0.25">
      <c r="A632" s="1">
        <v>44062</v>
      </c>
      <c r="D632">
        <v>2100120</v>
      </c>
      <c r="E632">
        <v>20674</v>
      </c>
      <c r="F632" t="s">
        <v>258</v>
      </c>
      <c r="H632">
        <v>3</v>
      </c>
      <c r="I632">
        <v>1130</v>
      </c>
      <c r="K632">
        <v>511</v>
      </c>
      <c r="L632">
        <v>9900</v>
      </c>
      <c r="M632">
        <v>0</v>
      </c>
      <c r="N632">
        <v>1</v>
      </c>
      <c r="O632">
        <v>0</v>
      </c>
      <c r="P632">
        <v>0</v>
      </c>
      <c r="S632">
        <v>2021</v>
      </c>
      <c r="T632" s="13" t="e">
        <v>#N/A</v>
      </c>
      <c r="U632" t="s">
        <v>316</v>
      </c>
      <c r="V632" t="s">
        <v>324</v>
      </c>
    </row>
    <row r="633" spans="1:22" x14ac:dyDescent="0.25">
      <c r="A633" s="1">
        <v>44063</v>
      </c>
      <c r="B633">
        <v>114848</v>
      </c>
      <c r="D633">
        <v>2100120</v>
      </c>
      <c r="E633">
        <v>20674</v>
      </c>
      <c r="F633" t="s">
        <v>258</v>
      </c>
      <c r="G633" t="s">
        <v>942</v>
      </c>
      <c r="H633">
        <v>3</v>
      </c>
      <c r="I633">
        <v>1130</v>
      </c>
      <c r="K633">
        <v>511</v>
      </c>
      <c r="L633">
        <v>9900</v>
      </c>
      <c r="M633">
        <v>0</v>
      </c>
      <c r="N633">
        <v>1</v>
      </c>
      <c r="O633">
        <v>0</v>
      </c>
      <c r="P633">
        <v>0</v>
      </c>
      <c r="R633">
        <v>150</v>
      </c>
      <c r="S633">
        <v>2021</v>
      </c>
      <c r="T633" s="13" t="e">
        <v>#N/A</v>
      </c>
      <c r="U633" t="s">
        <v>316</v>
      </c>
      <c r="V633" t="s">
        <v>324</v>
      </c>
    </row>
    <row r="634" spans="1:22" x14ac:dyDescent="0.25">
      <c r="A634" s="1">
        <v>44076</v>
      </c>
      <c r="C634">
        <v>103829</v>
      </c>
      <c r="G634" t="s">
        <v>62</v>
      </c>
      <c r="H634">
        <v>3</v>
      </c>
      <c r="J634">
        <v>3132</v>
      </c>
      <c r="L634">
        <v>9900</v>
      </c>
      <c r="M634">
        <v>0</v>
      </c>
      <c r="N634">
        <v>0</v>
      </c>
      <c r="Q634">
        <v>11755.98</v>
      </c>
      <c r="S634">
        <v>2021</v>
      </c>
      <c r="T634" s="13" t="s">
        <v>313</v>
      </c>
      <c r="U634" t="e">
        <v>#VALUE!</v>
      </c>
      <c r="V634" t="e">
        <v>#N/A</v>
      </c>
    </row>
    <row r="635" spans="1:22" x14ac:dyDescent="0.25">
      <c r="A635" s="1">
        <v>44076</v>
      </c>
      <c r="C635">
        <v>103829</v>
      </c>
      <c r="G635" t="s">
        <v>57</v>
      </c>
      <c r="H635">
        <v>3</v>
      </c>
      <c r="J635">
        <v>3131</v>
      </c>
      <c r="L635">
        <v>9900</v>
      </c>
      <c r="M635">
        <v>0</v>
      </c>
      <c r="N635">
        <v>0</v>
      </c>
      <c r="Q635">
        <v>20058.18</v>
      </c>
      <c r="S635">
        <v>2021</v>
      </c>
      <c r="T635" s="13" t="s">
        <v>312</v>
      </c>
      <c r="U635" t="e">
        <v>#VALUE!</v>
      </c>
      <c r="V635" t="e">
        <v>#N/A</v>
      </c>
    </row>
    <row r="636" spans="1:22" x14ac:dyDescent="0.25">
      <c r="A636" s="1">
        <v>44076</v>
      </c>
      <c r="C636">
        <v>103830</v>
      </c>
      <c r="G636" t="s">
        <v>57</v>
      </c>
      <c r="H636">
        <v>3</v>
      </c>
      <c r="J636">
        <v>3131</v>
      </c>
      <c r="L636">
        <v>9900</v>
      </c>
      <c r="M636">
        <v>0</v>
      </c>
      <c r="N636">
        <v>0</v>
      </c>
      <c r="Q636">
        <v>226.68</v>
      </c>
      <c r="S636">
        <v>2021</v>
      </c>
      <c r="T636" s="13" t="s">
        <v>312</v>
      </c>
      <c r="U636" t="e">
        <v>#VALUE!</v>
      </c>
      <c r="V636" t="e">
        <v>#N/A</v>
      </c>
    </row>
    <row r="637" spans="1:22" x14ac:dyDescent="0.25">
      <c r="A637" s="1">
        <v>44084</v>
      </c>
      <c r="C637">
        <v>103868</v>
      </c>
      <c r="G637" t="s">
        <v>815</v>
      </c>
      <c r="H637">
        <v>3</v>
      </c>
      <c r="J637">
        <v>3131</v>
      </c>
      <c r="L637">
        <v>9900</v>
      </c>
      <c r="M637">
        <v>0</v>
      </c>
      <c r="N637">
        <v>0</v>
      </c>
      <c r="Q637">
        <v>9.14</v>
      </c>
      <c r="S637">
        <v>2021</v>
      </c>
      <c r="T637" s="13" t="s">
        <v>312</v>
      </c>
      <c r="U637" t="e">
        <v>#VALUE!</v>
      </c>
      <c r="V637" t="e">
        <v>#N/A</v>
      </c>
    </row>
    <row r="638" spans="1:22" x14ac:dyDescent="0.25">
      <c r="A638" s="1">
        <v>44102</v>
      </c>
      <c r="C638">
        <v>103979</v>
      </c>
      <c r="G638" t="s">
        <v>88</v>
      </c>
      <c r="H638">
        <v>3</v>
      </c>
      <c r="J638">
        <v>3132</v>
      </c>
      <c r="L638">
        <v>9900</v>
      </c>
      <c r="M638">
        <v>0</v>
      </c>
      <c r="N638">
        <v>0</v>
      </c>
      <c r="Q638">
        <v>76.22</v>
      </c>
      <c r="S638">
        <v>2021</v>
      </c>
      <c r="T638" s="13" t="s">
        <v>313</v>
      </c>
      <c r="U638" t="e">
        <v>#VALUE!</v>
      </c>
      <c r="V638" t="e">
        <v>#N/A</v>
      </c>
    </row>
    <row r="639" spans="1:22" x14ac:dyDescent="0.25">
      <c r="A639" s="1">
        <v>44076</v>
      </c>
      <c r="C639">
        <v>103830</v>
      </c>
      <c r="G639" t="s">
        <v>62</v>
      </c>
      <c r="H639">
        <v>3</v>
      </c>
      <c r="J639">
        <v>3132</v>
      </c>
      <c r="L639">
        <v>9900</v>
      </c>
      <c r="M639">
        <v>0</v>
      </c>
      <c r="N639">
        <v>0</v>
      </c>
      <c r="Q639">
        <v>48.93</v>
      </c>
      <c r="S639">
        <v>2021</v>
      </c>
      <c r="T639" s="13" t="s">
        <v>313</v>
      </c>
      <c r="U639" t="e">
        <v>#VALUE!</v>
      </c>
      <c r="V639" t="e">
        <v>#N/A</v>
      </c>
    </row>
    <row r="640" spans="1:22" x14ac:dyDescent="0.25">
      <c r="A640" s="1">
        <v>44125</v>
      </c>
      <c r="B640">
        <v>115373</v>
      </c>
      <c r="D640">
        <v>2100662</v>
      </c>
      <c r="E640">
        <v>6162</v>
      </c>
      <c r="F640" t="s">
        <v>60</v>
      </c>
      <c r="G640" t="s">
        <v>944</v>
      </c>
      <c r="H640">
        <v>3</v>
      </c>
      <c r="I640">
        <v>4510</v>
      </c>
      <c r="K640">
        <v>640</v>
      </c>
      <c r="L640">
        <v>9900</v>
      </c>
      <c r="M640">
        <v>0</v>
      </c>
      <c r="N640">
        <v>1</v>
      </c>
      <c r="O640">
        <v>0</v>
      </c>
      <c r="P640">
        <v>0</v>
      </c>
      <c r="R640">
        <v>6879.9</v>
      </c>
      <c r="S640">
        <v>2021</v>
      </c>
      <c r="T640" s="13" t="e">
        <v>#N/A</v>
      </c>
      <c r="U640" t="s">
        <v>323</v>
      </c>
      <c r="V640" t="s">
        <v>326</v>
      </c>
    </row>
    <row r="641" spans="1:22" x14ac:dyDescent="0.25">
      <c r="A641" s="1">
        <v>44125</v>
      </c>
      <c r="B641">
        <v>115391</v>
      </c>
      <c r="D641">
        <v>2100120</v>
      </c>
      <c r="E641">
        <v>20674</v>
      </c>
      <c r="F641" t="s">
        <v>258</v>
      </c>
      <c r="G641" t="s">
        <v>942</v>
      </c>
      <c r="H641">
        <v>3</v>
      </c>
      <c r="I641">
        <v>1130</v>
      </c>
      <c r="K641">
        <v>511</v>
      </c>
      <c r="L641">
        <v>9900</v>
      </c>
      <c r="M641">
        <v>0</v>
      </c>
      <c r="N641">
        <v>1</v>
      </c>
      <c r="O641">
        <v>0</v>
      </c>
      <c r="P641">
        <v>0</v>
      </c>
      <c r="R641">
        <v>1793.29</v>
      </c>
      <c r="S641">
        <v>2021</v>
      </c>
      <c r="T641" s="13" t="e">
        <v>#N/A</v>
      </c>
      <c r="U641" t="s">
        <v>316</v>
      </c>
      <c r="V641" t="s">
        <v>324</v>
      </c>
    </row>
    <row r="642" spans="1:22" x14ac:dyDescent="0.25">
      <c r="A642" s="1">
        <v>44125</v>
      </c>
      <c r="B642">
        <v>115395</v>
      </c>
      <c r="D642">
        <v>2011875</v>
      </c>
      <c r="E642">
        <v>24278</v>
      </c>
      <c r="F642" t="s">
        <v>945</v>
      </c>
      <c r="G642" t="s">
        <v>946</v>
      </c>
      <c r="H642">
        <v>3</v>
      </c>
      <c r="I642">
        <v>2720</v>
      </c>
      <c r="K642">
        <v>640</v>
      </c>
      <c r="L642">
        <v>9900</v>
      </c>
      <c r="M642">
        <v>0</v>
      </c>
      <c r="N642">
        <v>1</v>
      </c>
      <c r="O642">
        <v>0</v>
      </c>
      <c r="P642">
        <v>0</v>
      </c>
      <c r="R642">
        <v>4670</v>
      </c>
      <c r="S642">
        <v>2021</v>
      </c>
      <c r="T642" s="13" t="e">
        <v>#N/A</v>
      </c>
      <c r="U642" t="s">
        <v>320</v>
      </c>
      <c r="V642" t="s">
        <v>326</v>
      </c>
    </row>
    <row r="643" spans="1:22" x14ac:dyDescent="0.25">
      <c r="A643" s="1">
        <v>44125</v>
      </c>
      <c r="B643">
        <v>115395</v>
      </c>
      <c r="D643">
        <v>2011875</v>
      </c>
      <c r="E643">
        <v>24278</v>
      </c>
      <c r="F643" t="s">
        <v>945</v>
      </c>
      <c r="G643" t="s">
        <v>946</v>
      </c>
      <c r="H643">
        <v>3</v>
      </c>
      <c r="I643">
        <v>2720</v>
      </c>
      <c r="K643">
        <v>640</v>
      </c>
      <c r="L643">
        <v>9900</v>
      </c>
      <c r="M643">
        <v>0</v>
      </c>
      <c r="N643">
        <v>1</v>
      </c>
      <c r="O643">
        <v>0</v>
      </c>
      <c r="P643">
        <v>0</v>
      </c>
      <c r="R643">
        <v>19150</v>
      </c>
      <c r="S643">
        <v>2021</v>
      </c>
      <c r="T643" s="13" t="e">
        <v>#N/A</v>
      </c>
      <c r="U643" t="s">
        <v>320</v>
      </c>
      <c r="V643" t="s">
        <v>326</v>
      </c>
    </row>
    <row r="644" spans="1:22" x14ac:dyDescent="0.25">
      <c r="A644" s="1">
        <v>44168</v>
      </c>
      <c r="B644">
        <v>115550</v>
      </c>
      <c r="D644">
        <v>2100950</v>
      </c>
      <c r="E644">
        <v>2146</v>
      </c>
      <c r="F644" t="s">
        <v>947</v>
      </c>
      <c r="G644" t="s">
        <v>948</v>
      </c>
      <c r="H644">
        <v>3</v>
      </c>
      <c r="I644">
        <v>2720</v>
      </c>
      <c r="K644">
        <v>640</v>
      </c>
      <c r="L644">
        <v>9900</v>
      </c>
      <c r="M644">
        <v>0</v>
      </c>
      <c r="N644">
        <v>55</v>
      </c>
      <c r="O644">
        <v>0</v>
      </c>
      <c r="P644">
        <v>0</v>
      </c>
      <c r="R644">
        <v>2355</v>
      </c>
      <c r="S644">
        <v>2021</v>
      </c>
      <c r="T644" s="13" t="e">
        <v>#N/A</v>
      </c>
      <c r="U644" t="s">
        <v>320</v>
      </c>
      <c r="V644" t="s">
        <v>326</v>
      </c>
    </row>
    <row r="645" spans="1:22" x14ac:dyDescent="0.25">
      <c r="A645" s="1">
        <v>44221</v>
      </c>
      <c r="D645">
        <v>2100853</v>
      </c>
      <c r="E645">
        <v>212456</v>
      </c>
      <c r="F645" t="s">
        <v>949</v>
      </c>
      <c r="H645">
        <v>3</v>
      </c>
      <c r="I645">
        <v>5600</v>
      </c>
      <c r="K645">
        <v>620</v>
      </c>
      <c r="L645">
        <v>9900</v>
      </c>
      <c r="M645">
        <v>0</v>
      </c>
      <c r="N645">
        <v>2</v>
      </c>
      <c r="O645">
        <v>0</v>
      </c>
      <c r="P645">
        <v>0</v>
      </c>
      <c r="S645">
        <v>2021</v>
      </c>
      <c r="T645" s="13" t="e">
        <v>#N/A</v>
      </c>
      <c r="U645" t="s">
        <v>950</v>
      </c>
      <c r="V645" t="s">
        <v>493</v>
      </c>
    </row>
    <row r="646" spans="1:22" x14ac:dyDescent="0.25">
      <c r="A646" s="1">
        <v>44221</v>
      </c>
      <c r="D646">
        <v>2101012</v>
      </c>
      <c r="E646">
        <v>212479</v>
      </c>
      <c r="F646" t="s">
        <v>951</v>
      </c>
      <c r="H646">
        <v>3</v>
      </c>
      <c r="I646">
        <v>1130</v>
      </c>
      <c r="K646">
        <v>511</v>
      </c>
      <c r="L646">
        <v>9900</v>
      </c>
      <c r="M646">
        <v>0</v>
      </c>
      <c r="N646">
        <v>1</v>
      </c>
      <c r="O646">
        <v>0</v>
      </c>
      <c r="P646">
        <v>0</v>
      </c>
      <c r="S646">
        <v>2021</v>
      </c>
      <c r="T646" s="13" t="e">
        <v>#N/A</v>
      </c>
      <c r="U646" t="s">
        <v>316</v>
      </c>
      <c r="V646" t="s">
        <v>324</v>
      </c>
    </row>
    <row r="647" spans="1:22" x14ac:dyDescent="0.25">
      <c r="A647" s="1">
        <v>44221</v>
      </c>
      <c r="D647">
        <v>2101012</v>
      </c>
      <c r="E647">
        <v>212479</v>
      </c>
      <c r="F647" t="s">
        <v>951</v>
      </c>
      <c r="H647">
        <v>3</v>
      </c>
      <c r="I647">
        <v>1130</v>
      </c>
      <c r="K647">
        <v>511</v>
      </c>
      <c r="L647">
        <v>9900</v>
      </c>
      <c r="M647">
        <v>0</v>
      </c>
      <c r="N647">
        <v>1</v>
      </c>
      <c r="O647">
        <v>0</v>
      </c>
      <c r="P647">
        <v>0</v>
      </c>
      <c r="S647">
        <v>2021</v>
      </c>
      <c r="T647" s="13" t="e">
        <v>#N/A</v>
      </c>
      <c r="U647" t="s">
        <v>316</v>
      </c>
      <c r="V647" t="s">
        <v>324</v>
      </c>
    </row>
    <row r="648" spans="1:22" x14ac:dyDescent="0.25">
      <c r="A648" s="1">
        <v>44221</v>
      </c>
      <c r="D648">
        <v>2101057</v>
      </c>
      <c r="E648">
        <v>20216</v>
      </c>
      <c r="F648" t="s">
        <v>885</v>
      </c>
      <c r="H648">
        <v>3</v>
      </c>
      <c r="I648">
        <v>4136</v>
      </c>
      <c r="K648">
        <v>640</v>
      </c>
      <c r="L648">
        <v>9900</v>
      </c>
      <c r="M648">
        <v>0</v>
      </c>
      <c r="N648">
        <v>2</v>
      </c>
      <c r="O648">
        <v>0</v>
      </c>
      <c r="P648">
        <v>0</v>
      </c>
      <c r="S648">
        <v>2021</v>
      </c>
      <c r="T648" s="13" t="e">
        <v>#N/A</v>
      </c>
      <c r="U648" t="s">
        <v>322</v>
      </c>
      <c r="V648" t="s">
        <v>326</v>
      </c>
    </row>
    <row r="649" spans="1:22" x14ac:dyDescent="0.25">
      <c r="A649" s="1">
        <v>44222</v>
      </c>
      <c r="B649">
        <v>115887</v>
      </c>
      <c r="D649">
        <v>2101012</v>
      </c>
      <c r="E649">
        <v>212479</v>
      </c>
      <c r="F649" t="s">
        <v>951</v>
      </c>
      <c r="G649" t="s">
        <v>952</v>
      </c>
      <c r="H649">
        <v>3</v>
      </c>
      <c r="I649">
        <v>1130</v>
      </c>
      <c r="K649">
        <v>511</v>
      </c>
      <c r="L649">
        <v>9900</v>
      </c>
      <c r="M649">
        <v>0</v>
      </c>
      <c r="N649">
        <v>1</v>
      </c>
      <c r="O649">
        <v>0</v>
      </c>
      <c r="P649">
        <v>0</v>
      </c>
      <c r="R649">
        <v>475</v>
      </c>
      <c r="S649">
        <v>2021</v>
      </c>
      <c r="T649" s="13" t="e">
        <v>#N/A</v>
      </c>
      <c r="U649" t="s">
        <v>316</v>
      </c>
      <c r="V649" t="s">
        <v>324</v>
      </c>
    </row>
    <row r="650" spans="1:22" x14ac:dyDescent="0.25">
      <c r="A650" s="1">
        <v>44222</v>
      </c>
      <c r="B650">
        <v>115877</v>
      </c>
      <c r="D650">
        <v>2101057</v>
      </c>
      <c r="E650">
        <v>20216</v>
      </c>
      <c r="F650" t="s">
        <v>885</v>
      </c>
      <c r="G650" t="s">
        <v>953</v>
      </c>
      <c r="H650">
        <v>3</v>
      </c>
      <c r="I650">
        <v>4136</v>
      </c>
      <c r="K650">
        <v>640</v>
      </c>
      <c r="L650">
        <v>9900</v>
      </c>
      <c r="M650">
        <v>0</v>
      </c>
      <c r="N650">
        <v>2</v>
      </c>
      <c r="O650">
        <v>0</v>
      </c>
      <c r="P650">
        <v>0</v>
      </c>
      <c r="R650">
        <v>23814</v>
      </c>
      <c r="S650">
        <v>2021</v>
      </c>
      <c r="T650" s="13" t="e">
        <v>#N/A</v>
      </c>
      <c r="U650" t="s">
        <v>322</v>
      </c>
      <c r="V650" t="s">
        <v>326</v>
      </c>
    </row>
    <row r="651" spans="1:22" x14ac:dyDescent="0.25">
      <c r="A651" s="1">
        <v>44222</v>
      </c>
      <c r="B651">
        <v>115886</v>
      </c>
      <c r="D651">
        <v>2100853</v>
      </c>
      <c r="E651">
        <v>212456</v>
      </c>
      <c r="F651" t="s">
        <v>949</v>
      </c>
      <c r="G651" t="s">
        <v>954</v>
      </c>
      <c r="H651">
        <v>3</v>
      </c>
      <c r="I651">
        <v>5600</v>
      </c>
      <c r="K651">
        <v>620</v>
      </c>
      <c r="L651">
        <v>9900</v>
      </c>
      <c r="M651">
        <v>0</v>
      </c>
      <c r="N651">
        <v>2</v>
      </c>
      <c r="O651">
        <v>0</v>
      </c>
      <c r="P651">
        <v>0</v>
      </c>
      <c r="R651">
        <v>25804</v>
      </c>
      <c r="S651">
        <v>2021</v>
      </c>
      <c r="T651" s="13" t="e">
        <v>#N/A</v>
      </c>
      <c r="U651" t="s">
        <v>950</v>
      </c>
      <c r="V651" t="s">
        <v>493</v>
      </c>
    </row>
    <row r="652" spans="1:22" x14ac:dyDescent="0.25">
      <c r="A652" s="1">
        <v>44222</v>
      </c>
      <c r="B652">
        <v>115887</v>
      </c>
      <c r="D652">
        <v>2101012</v>
      </c>
      <c r="E652">
        <v>212479</v>
      </c>
      <c r="F652" t="s">
        <v>951</v>
      </c>
      <c r="G652" t="s">
        <v>955</v>
      </c>
      <c r="H652">
        <v>3</v>
      </c>
      <c r="I652">
        <v>1130</v>
      </c>
      <c r="K652">
        <v>511</v>
      </c>
      <c r="L652">
        <v>9900</v>
      </c>
      <c r="M652">
        <v>0</v>
      </c>
      <c r="N652">
        <v>1</v>
      </c>
      <c r="O652">
        <v>0</v>
      </c>
      <c r="P652">
        <v>0</v>
      </c>
      <c r="R652">
        <v>1890</v>
      </c>
      <c r="S652">
        <v>2021</v>
      </c>
      <c r="T652" s="13" t="e">
        <v>#N/A</v>
      </c>
      <c r="U652" t="s">
        <v>316</v>
      </c>
      <c r="V652" t="s">
        <v>324</v>
      </c>
    </row>
    <row r="653" spans="1:22" x14ac:dyDescent="0.25">
      <c r="A653" s="1">
        <v>44246</v>
      </c>
      <c r="C653">
        <v>104598</v>
      </c>
      <c r="G653" t="s">
        <v>956</v>
      </c>
      <c r="H653">
        <v>3</v>
      </c>
      <c r="J653">
        <v>1111</v>
      </c>
      <c r="L653">
        <v>9900</v>
      </c>
      <c r="M653">
        <v>0</v>
      </c>
      <c r="N653">
        <v>0</v>
      </c>
      <c r="Q653">
        <v>82500</v>
      </c>
      <c r="S653">
        <v>2021</v>
      </c>
      <c r="T653" s="13" t="s">
        <v>308</v>
      </c>
      <c r="U653" t="e">
        <v>#VALUE!</v>
      </c>
      <c r="V653" t="e">
        <v>#N/A</v>
      </c>
    </row>
    <row r="654" spans="1:22" x14ac:dyDescent="0.25">
      <c r="A654" s="1">
        <v>44231</v>
      </c>
      <c r="C654">
        <v>104554</v>
      </c>
      <c r="G654" t="s">
        <v>957</v>
      </c>
      <c r="H654">
        <v>3</v>
      </c>
      <c r="J654">
        <v>1111</v>
      </c>
      <c r="L654">
        <v>9900</v>
      </c>
      <c r="M654">
        <v>0</v>
      </c>
      <c r="N654">
        <v>0</v>
      </c>
      <c r="Q654">
        <v>14000</v>
      </c>
      <c r="S654">
        <v>2021</v>
      </c>
      <c r="T654" s="13" t="s">
        <v>308</v>
      </c>
      <c r="U654" t="e">
        <v>#VALUE!</v>
      </c>
      <c r="V654" t="e">
        <v>#N/A</v>
      </c>
    </row>
    <row r="655" spans="1:22" x14ac:dyDescent="0.25">
      <c r="A655" s="1">
        <v>44271</v>
      </c>
      <c r="G655" t="s">
        <v>958</v>
      </c>
      <c r="H655">
        <v>3</v>
      </c>
      <c r="I655">
        <v>4510</v>
      </c>
      <c r="K655">
        <v>620</v>
      </c>
      <c r="L655">
        <v>9900</v>
      </c>
      <c r="M655">
        <v>0</v>
      </c>
      <c r="N655">
        <v>2</v>
      </c>
      <c r="O655">
        <v>0</v>
      </c>
      <c r="P655">
        <v>0</v>
      </c>
      <c r="R655">
        <v>23446.63</v>
      </c>
      <c r="S655">
        <v>2021</v>
      </c>
      <c r="T655" s="13" t="e">
        <v>#N/A</v>
      </c>
      <c r="U655" t="s">
        <v>323</v>
      </c>
      <c r="V655" t="s">
        <v>493</v>
      </c>
    </row>
    <row r="656" spans="1:22" x14ac:dyDescent="0.25">
      <c r="A656" s="1">
        <v>44272</v>
      </c>
      <c r="C656">
        <v>104737</v>
      </c>
      <c r="G656" t="s">
        <v>932</v>
      </c>
      <c r="H656">
        <v>3</v>
      </c>
      <c r="J656">
        <v>1111</v>
      </c>
      <c r="L656">
        <v>9900</v>
      </c>
      <c r="M656">
        <v>0</v>
      </c>
      <c r="N656">
        <v>0</v>
      </c>
      <c r="Q656">
        <v>21.88</v>
      </c>
      <c r="S656">
        <v>2021</v>
      </c>
      <c r="T656" s="13" t="s">
        <v>308</v>
      </c>
      <c r="U656" t="e">
        <v>#VALUE!</v>
      </c>
      <c r="V656" t="e">
        <v>#N/A</v>
      </c>
    </row>
    <row r="657" spans="1:22" x14ac:dyDescent="0.25">
      <c r="A657" s="1">
        <v>44257</v>
      </c>
      <c r="D657">
        <v>2101229</v>
      </c>
      <c r="E657">
        <v>199</v>
      </c>
      <c r="F657" t="s">
        <v>959</v>
      </c>
      <c r="H657">
        <v>3</v>
      </c>
      <c r="I657">
        <v>4510</v>
      </c>
      <c r="K657">
        <v>620</v>
      </c>
      <c r="L657">
        <v>9900</v>
      </c>
      <c r="M657">
        <v>0</v>
      </c>
      <c r="N657">
        <v>2</v>
      </c>
      <c r="O657">
        <v>0</v>
      </c>
      <c r="P657">
        <v>0</v>
      </c>
      <c r="S657">
        <v>2021</v>
      </c>
      <c r="T657" s="13" t="e">
        <v>#N/A</v>
      </c>
      <c r="U657" t="s">
        <v>323</v>
      </c>
      <c r="V657" t="s">
        <v>493</v>
      </c>
    </row>
    <row r="658" spans="1:22" x14ac:dyDescent="0.25">
      <c r="A658" s="1">
        <v>44277</v>
      </c>
      <c r="D658">
        <v>10000289</v>
      </c>
      <c r="E658">
        <v>900021</v>
      </c>
      <c r="F658" t="s">
        <v>28</v>
      </c>
      <c r="H658">
        <v>3</v>
      </c>
      <c r="I658">
        <v>2510</v>
      </c>
      <c r="K658">
        <v>845</v>
      </c>
      <c r="L658">
        <v>9900</v>
      </c>
      <c r="M658">
        <v>0</v>
      </c>
      <c r="N658">
        <v>55</v>
      </c>
      <c r="O658">
        <v>0</v>
      </c>
      <c r="P658">
        <v>0</v>
      </c>
      <c r="S658">
        <v>2021</v>
      </c>
      <c r="T658" s="13" t="e">
        <v>#N/A</v>
      </c>
      <c r="U658" t="s">
        <v>319</v>
      </c>
      <c r="V658" t="s">
        <v>328</v>
      </c>
    </row>
    <row r="659" spans="1:22" x14ac:dyDescent="0.25">
      <c r="A659" s="1">
        <v>44277</v>
      </c>
      <c r="B659">
        <v>591430</v>
      </c>
      <c r="D659">
        <v>10000289</v>
      </c>
      <c r="E659">
        <v>900021</v>
      </c>
      <c r="F659" t="s">
        <v>28</v>
      </c>
      <c r="G659" t="s">
        <v>931</v>
      </c>
      <c r="H659">
        <v>3</v>
      </c>
      <c r="I659">
        <v>2510</v>
      </c>
      <c r="K659">
        <v>845</v>
      </c>
      <c r="L659">
        <v>9900</v>
      </c>
      <c r="M659">
        <v>0</v>
      </c>
      <c r="N659">
        <v>55</v>
      </c>
      <c r="O659">
        <v>0</v>
      </c>
      <c r="P659">
        <v>0</v>
      </c>
      <c r="R659">
        <v>0.25</v>
      </c>
      <c r="S659">
        <v>2021</v>
      </c>
      <c r="T659" s="13" t="e">
        <v>#N/A</v>
      </c>
      <c r="U659" t="s">
        <v>319</v>
      </c>
      <c r="V659" t="s">
        <v>328</v>
      </c>
    </row>
    <row r="660" spans="1:22" x14ac:dyDescent="0.25">
      <c r="A660" s="1">
        <v>44277</v>
      </c>
      <c r="D660">
        <v>10000289</v>
      </c>
      <c r="E660">
        <v>900021</v>
      </c>
      <c r="F660" t="s">
        <v>28</v>
      </c>
      <c r="H660">
        <v>3</v>
      </c>
      <c r="I660">
        <v>2510</v>
      </c>
      <c r="K660">
        <v>845</v>
      </c>
      <c r="L660">
        <v>9900</v>
      </c>
      <c r="M660">
        <v>0</v>
      </c>
      <c r="N660">
        <v>55</v>
      </c>
      <c r="O660">
        <v>0</v>
      </c>
      <c r="P660">
        <v>0</v>
      </c>
      <c r="S660">
        <v>2021</v>
      </c>
      <c r="T660" s="13" t="e">
        <v>#N/A</v>
      </c>
      <c r="U660" t="s">
        <v>319</v>
      </c>
      <c r="V660" t="s">
        <v>328</v>
      </c>
    </row>
    <row r="661" spans="1:22" x14ac:dyDescent="0.25">
      <c r="A661" s="1">
        <v>44278</v>
      </c>
      <c r="D661">
        <v>2101336</v>
      </c>
      <c r="E661">
        <v>1622</v>
      </c>
      <c r="F661" t="s">
        <v>960</v>
      </c>
      <c r="H661">
        <v>3</v>
      </c>
      <c r="I661">
        <v>4510</v>
      </c>
      <c r="K661">
        <v>620</v>
      </c>
      <c r="L661">
        <v>9900</v>
      </c>
      <c r="M661">
        <v>0</v>
      </c>
      <c r="N661">
        <v>2</v>
      </c>
      <c r="O661">
        <v>0</v>
      </c>
      <c r="P661">
        <v>0</v>
      </c>
      <c r="S661">
        <v>2021</v>
      </c>
      <c r="T661" s="13" t="e">
        <v>#N/A</v>
      </c>
      <c r="U661" t="s">
        <v>323</v>
      </c>
      <c r="V661" t="s">
        <v>493</v>
      </c>
    </row>
    <row r="662" spans="1:22" x14ac:dyDescent="0.25">
      <c r="A662" s="1">
        <v>44278</v>
      </c>
      <c r="D662">
        <v>2100853</v>
      </c>
      <c r="E662">
        <v>212456</v>
      </c>
      <c r="F662" t="s">
        <v>949</v>
      </c>
      <c r="H662">
        <v>3</v>
      </c>
      <c r="I662">
        <v>5600</v>
      </c>
      <c r="K662">
        <v>620</v>
      </c>
      <c r="L662">
        <v>9900</v>
      </c>
      <c r="M662">
        <v>0</v>
      </c>
      <c r="N662">
        <v>2</v>
      </c>
      <c r="O662">
        <v>0</v>
      </c>
      <c r="P662">
        <v>0</v>
      </c>
      <c r="S662">
        <v>2021</v>
      </c>
      <c r="T662" s="13" t="e">
        <v>#N/A</v>
      </c>
      <c r="U662" t="s">
        <v>950</v>
      </c>
      <c r="V662" t="s">
        <v>493</v>
      </c>
    </row>
    <row r="663" spans="1:22" x14ac:dyDescent="0.25">
      <c r="A663" s="1">
        <v>44278</v>
      </c>
      <c r="C663">
        <v>104762</v>
      </c>
      <c r="G663" t="s">
        <v>26</v>
      </c>
      <c r="H663">
        <v>3</v>
      </c>
      <c r="J663">
        <v>1111</v>
      </c>
      <c r="L663">
        <v>9900</v>
      </c>
      <c r="M663">
        <v>0</v>
      </c>
      <c r="N663">
        <v>0</v>
      </c>
      <c r="Q663">
        <v>2173.35</v>
      </c>
      <c r="S663">
        <v>2021</v>
      </c>
      <c r="T663" s="13" t="s">
        <v>308</v>
      </c>
      <c r="U663" t="e">
        <v>#VALUE!</v>
      </c>
      <c r="V663" t="e">
        <v>#N/A</v>
      </c>
    </row>
    <row r="664" spans="1:22" x14ac:dyDescent="0.25">
      <c r="A664" s="1">
        <v>44280</v>
      </c>
      <c r="B664">
        <v>116201</v>
      </c>
      <c r="D664">
        <v>2100853</v>
      </c>
      <c r="E664">
        <v>212456</v>
      </c>
      <c r="F664" t="s">
        <v>949</v>
      </c>
      <c r="G664" t="s">
        <v>954</v>
      </c>
      <c r="H664">
        <v>3</v>
      </c>
      <c r="I664">
        <v>5600</v>
      </c>
      <c r="K664">
        <v>620</v>
      </c>
      <c r="L664">
        <v>9900</v>
      </c>
      <c r="M664">
        <v>0</v>
      </c>
      <c r="N664">
        <v>2</v>
      </c>
      <c r="O664">
        <v>0</v>
      </c>
      <c r="P664">
        <v>0</v>
      </c>
      <c r="R664">
        <v>2970</v>
      </c>
      <c r="S664">
        <v>2021</v>
      </c>
      <c r="T664" s="13" t="e">
        <v>#N/A</v>
      </c>
      <c r="U664" t="s">
        <v>950</v>
      </c>
      <c r="V664" t="s">
        <v>493</v>
      </c>
    </row>
    <row r="665" spans="1:22" x14ac:dyDescent="0.25">
      <c r="A665" s="1">
        <v>44280</v>
      </c>
      <c r="B665">
        <v>116165</v>
      </c>
      <c r="D665">
        <v>2101229</v>
      </c>
      <c r="E665">
        <v>199</v>
      </c>
      <c r="F665" t="s">
        <v>959</v>
      </c>
      <c r="G665" t="s">
        <v>961</v>
      </c>
      <c r="H665">
        <v>3</v>
      </c>
      <c r="I665">
        <v>4510</v>
      </c>
      <c r="K665">
        <v>620</v>
      </c>
      <c r="L665">
        <v>9900</v>
      </c>
      <c r="M665">
        <v>0</v>
      </c>
      <c r="N665">
        <v>2</v>
      </c>
      <c r="O665">
        <v>0</v>
      </c>
      <c r="P665">
        <v>0</v>
      </c>
      <c r="R665">
        <v>975</v>
      </c>
      <c r="S665">
        <v>2021</v>
      </c>
      <c r="T665" s="13" t="e">
        <v>#N/A</v>
      </c>
      <c r="U665" t="s">
        <v>323</v>
      </c>
      <c r="V665" t="s">
        <v>493</v>
      </c>
    </row>
    <row r="666" spans="1:22" x14ac:dyDescent="0.25">
      <c r="A666" s="1">
        <v>44280</v>
      </c>
      <c r="D666">
        <v>10000292</v>
      </c>
      <c r="E666">
        <v>900021</v>
      </c>
      <c r="F666" t="s">
        <v>28</v>
      </c>
      <c r="H666">
        <v>3</v>
      </c>
      <c r="I666">
        <v>2510</v>
      </c>
      <c r="K666">
        <v>845</v>
      </c>
      <c r="L666">
        <v>9900</v>
      </c>
      <c r="M666">
        <v>0</v>
      </c>
      <c r="N666">
        <v>55</v>
      </c>
      <c r="O666">
        <v>0</v>
      </c>
      <c r="P666">
        <v>0</v>
      </c>
      <c r="S666">
        <v>2021</v>
      </c>
      <c r="T666" s="13" t="e">
        <v>#N/A</v>
      </c>
      <c r="U666" t="s">
        <v>319</v>
      </c>
      <c r="V666" t="s">
        <v>328</v>
      </c>
    </row>
    <row r="667" spans="1:22" x14ac:dyDescent="0.25">
      <c r="A667" s="1">
        <v>44280</v>
      </c>
      <c r="B667">
        <v>591431</v>
      </c>
      <c r="D667">
        <v>10000292</v>
      </c>
      <c r="E667">
        <v>900021</v>
      </c>
      <c r="F667" t="s">
        <v>28</v>
      </c>
      <c r="G667" t="s">
        <v>931</v>
      </c>
      <c r="H667">
        <v>3</v>
      </c>
      <c r="I667">
        <v>2510</v>
      </c>
      <c r="K667">
        <v>845</v>
      </c>
      <c r="L667">
        <v>9900</v>
      </c>
      <c r="M667">
        <v>0</v>
      </c>
      <c r="N667">
        <v>55</v>
      </c>
      <c r="O667">
        <v>0</v>
      </c>
      <c r="P667">
        <v>0</v>
      </c>
      <c r="R667">
        <v>68.19</v>
      </c>
      <c r="S667">
        <v>2021</v>
      </c>
      <c r="T667" s="13" t="e">
        <v>#N/A</v>
      </c>
      <c r="U667" t="s">
        <v>319</v>
      </c>
      <c r="V667" t="s">
        <v>328</v>
      </c>
    </row>
    <row r="668" spans="1:22" x14ac:dyDescent="0.25">
      <c r="A668" s="1">
        <v>44280</v>
      </c>
      <c r="D668">
        <v>10000292</v>
      </c>
      <c r="E668">
        <v>900021</v>
      </c>
      <c r="F668" t="s">
        <v>28</v>
      </c>
      <c r="H668">
        <v>3</v>
      </c>
      <c r="I668">
        <v>2510</v>
      </c>
      <c r="K668">
        <v>845</v>
      </c>
      <c r="L668">
        <v>9900</v>
      </c>
      <c r="M668">
        <v>0</v>
      </c>
      <c r="N668">
        <v>55</v>
      </c>
      <c r="O668">
        <v>0</v>
      </c>
      <c r="P668">
        <v>0</v>
      </c>
      <c r="S668">
        <v>2021</v>
      </c>
      <c r="T668" s="13" t="e">
        <v>#N/A</v>
      </c>
      <c r="U668" t="s">
        <v>319</v>
      </c>
      <c r="V668" t="s">
        <v>328</v>
      </c>
    </row>
    <row r="669" spans="1:22" x14ac:dyDescent="0.25">
      <c r="A669" s="1">
        <v>44280</v>
      </c>
      <c r="D669">
        <v>2101229</v>
      </c>
      <c r="E669">
        <v>199</v>
      </c>
      <c r="F669" t="s">
        <v>959</v>
      </c>
      <c r="H669">
        <v>3</v>
      </c>
      <c r="I669">
        <v>4510</v>
      </c>
      <c r="K669">
        <v>620</v>
      </c>
      <c r="L669">
        <v>9900</v>
      </c>
      <c r="M669">
        <v>0</v>
      </c>
      <c r="N669">
        <v>2</v>
      </c>
      <c r="O669">
        <v>0</v>
      </c>
      <c r="P669">
        <v>0</v>
      </c>
      <c r="S669">
        <v>2021</v>
      </c>
      <c r="T669" s="13" t="e">
        <v>#N/A</v>
      </c>
      <c r="U669" t="s">
        <v>323</v>
      </c>
      <c r="V669" t="s">
        <v>493</v>
      </c>
    </row>
    <row r="670" spans="1:22" x14ac:dyDescent="0.25">
      <c r="A670" s="1">
        <v>44286</v>
      </c>
      <c r="C670">
        <v>104807</v>
      </c>
      <c r="G670" t="s">
        <v>26</v>
      </c>
      <c r="H670">
        <v>3</v>
      </c>
      <c r="J670">
        <v>1111</v>
      </c>
      <c r="L670">
        <v>9900</v>
      </c>
      <c r="M670">
        <v>0</v>
      </c>
      <c r="N670">
        <v>0</v>
      </c>
      <c r="Q670">
        <v>91268.14</v>
      </c>
      <c r="S670">
        <v>2021</v>
      </c>
      <c r="T670" s="13" t="s">
        <v>308</v>
      </c>
      <c r="U670" t="e">
        <v>#VALUE!</v>
      </c>
      <c r="V670" t="e">
        <v>#N/A</v>
      </c>
    </row>
    <row r="671" spans="1:22" x14ac:dyDescent="0.25">
      <c r="A671" s="1">
        <v>44286</v>
      </c>
      <c r="B671">
        <v>591434</v>
      </c>
      <c r="D671">
        <v>10000297</v>
      </c>
      <c r="E671">
        <v>900021</v>
      </c>
      <c r="F671" t="s">
        <v>28</v>
      </c>
      <c r="G671" t="s">
        <v>124</v>
      </c>
      <c r="H671">
        <v>3</v>
      </c>
      <c r="I671">
        <v>2510</v>
      </c>
      <c r="K671">
        <v>845</v>
      </c>
      <c r="L671">
        <v>9900</v>
      </c>
      <c r="M671">
        <v>0</v>
      </c>
      <c r="N671">
        <v>55</v>
      </c>
      <c r="O671">
        <v>0</v>
      </c>
      <c r="P671">
        <v>0</v>
      </c>
      <c r="R671">
        <v>4264.12</v>
      </c>
      <c r="S671">
        <v>2021</v>
      </c>
      <c r="T671" s="13" t="e">
        <v>#N/A</v>
      </c>
      <c r="U671" t="s">
        <v>319</v>
      </c>
      <c r="V671" t="s">
        <v>328</v>
      </c>
    </row>
    <row r="672" spans="1:22" x14ac:dyDescent="0.25">
      <c r="A672" s="1">
        <v>44286</v>
      </c>
      <c r="D672">
        <v>10000297</v>
      </c>
      <c r="E672">
        <v>900021</v>
      </c>
      <c r="F672" t="s">
        <v>28</v>
      </c>
      <c r="H672">
        <v>3</v>
      </c>
      <c r="I672">
        <v>2510</v>
      </c>
      <c r="K672">
        <v>845</v>
      </c>
      <c r="L672">
        <v>9900</v>
      </c>
      <c r="M672">
        <v>0</v>
      </c>
      <c r="N672">
        <v>55</v>
      </c>
      <c r="O672">
        <v>0</v>
      </c>
      <c r="P672">
        <v>0</v>
      </c>
      <c r="S672">
        <v>2021</v>
      </c>
      <c r="T672" s="13" t="e">
        <v>#N/A</v>
      </c>
      <c r="U672" t="s">
        <v>319</v>
      </c>
      <c r="V672" t="s">
        <v>328</v>
      </c>
    </row>
    <row r="673" spans="1:22" x14ac:dyDescent="0.25">
      <c r="A673" s="1">
        <v>44286</v>
      </c>
      <c r="C673">
        <v>104807</v>
      </c>
      <c r="G673" t="s">
        <v>34</v>
      </c>
      <c r="H673">
        <v>3</v>
      </c>
      <c r="J673">
        <v>1122</v>
      </c>
      <c r="L673">
        <v>9900</v>
      </c>
      <c r="M673">
        <v>0</v>
      </c>
      <c r="N673">
        <v>0</v>
      </c>
      <c r="Q673">
        <v>12863.99</v>
      </c>
      <c r="S673">
        <v>2021</v>
      </c>
      <c r="T673" s="13" t="s">
        <v>309</v>
      </c>
      <c r="U673" t="e">
        <v>#VALUE!</v>
      </c>
      <c r="V673" t="e">
        <v>#N/A</v>
      </c>
    </row>
    <row r="674" spans="1:22" x14ac:dyDescent="0.25">
      <c r="A674" s="1">
        <v>44286</v>
      </c>
      <c r="D674">
        <v>10000297</v>
      </c>
      <c r="E674">
        <v>900021</v>
      </c>
      <c r="F674" t="s">
        <v>28</v>
      </c>
      <c r="H674">
        <v>3</v>
      </c>
      <c r="I674">
        <v>2510</v>
      </c>
      <c r="K674">
        <v>845</v>
      </c>
      <c r="L674">
        <v>9900</v>
      </c>
      <c r="M674">
        <v>0</v>
      </c>
      <c r="N674">
        <v>55</v>
      </c>
      <c r="O674">
        <v>0</v>
      </c>
      <c r="P674">
        <v>0</v>
      </c>
      <c r="S674">
        <v>2021</v>
      </c>
      <c r="T674" s="13" t="e">
        <v>#N/A</v>
      </c>
      <c r="U674" t="s">
        <v>319</v>
      </c>
      <c r="V674" t="s">
        <v>328</v>
      </c>
    </row>
    <row r="675" spans="1:22" x14ac:dyDescent="0.25">
      <c r="A675" s="1">
        <v>44259</v>
      </c>
      <c r="C675">
        <v>104689</v>
      </c>
      <c r="G675" t="s">
        <v>962</v>
      </c>
      <c r="H675">
        <v>3</v>
      </c>
      <c r="J675">
        <v>1111</v>
      </c>
      <c r="L675">
        <v>9900</v>
      </c>
      <c r="M675">
        <v>0</v>
      </c>
      <c r="N675">
        <v>0</v>
      </c>
      <c r="Q675">
        <v>37100</v>
      </c>
      <c r="S675">
        <v>2021</v>
      </c>
      <c r="T675" s="13" t="s">
        <v>308</v>
      </c>
      <c r="U675" t="e">
        <v>#VALUE!</v>
      </c>
      <c r="V675" t="e">
        <v>#N/A</v>
      </c>
    </row>
    <row r="676" spans="1:22" x14ac:dyDescent="0.25">
      <c r="A676" s="1">
        <v>44292</v>
      </c>
      <c r="B676">
        <v>591439</v>
      </c>
      <c r="D676">
        <v>10000301</v>
      </c>
      <c r="E676">
        <v>900021</v>
      </c>
      <c r="F676" t="s">
        <v>28</v>
      </c>
      <c r="G676" t="s">
        <v>818</v>
      </c>
      <c r="H676">
        <v>3</v>
      </c>
      <c r="I676">
        <v>2510</v>
      </c>
      <c r="K676">
        <v>845</v>
      </c>
      <c r="L676">
        <v>9900</v>
      </c>
      <c r="M676">
        <v>0</v>
      </c>
      <c r="N676">
        <v>55</v>
      </c>
      <c r="O676">
        <v>0</v>
      </c>
      <c r="P676">
        <v>0</v>
      </c>
      <c r="R676">
        <v>46.2</v>
      </c>
      <c r="S676">
        <v>2021</v>
      </c>
      <c r="T676" s="13" t="e">
        <v>#N/A</v>
      </c>
      <c r="U676" t="s">
        <v>319</v>
      </c>
      <c r="V676" t="s">
        <v>328</v>
      </c>
    </row>
    <row r="677" spans="1:22" x14ac:dyDescent="0.25">
      <c r="A677" s="1">
        <v>44291</v>
      </c>
      <c r="C677">
        <v>104817</v>
      </c>
      <c r="G677" t="s">
        <v>814</v>
      </c>
      <c r="H677">
        <v>3</v>
      </c>
      <c r="J677">
        <v>1111</v>
      </c>
      <c r="L677">
        <v>9900</v>
      </c>
      <c r="M677">
        <v>0</v>
      </c>
      <c r="N677">
        <v>0</v>
      </c>
      <c r="Q677">
        <v>343.93</v>
      </c>
      <c r="S677">
        <v>2021</v>
      </c>
      <c r="T677" s="13" t="s">
        <v>308</v>
      </c>
      <c r="U677" t="e">
        <v>#VALUE!</v>
      </c>
      <c r="V677" t="e">
        <v>#N/A</v>
      </c>
    </row>
    <row r="678" spans="1:22" x14ac:dyDescent="0.25">
      <c r="A678" s="1">
        <v>44330</v>
      </c>
      <c r="C678">
        <v>105036</v>
      </c>
      <c r="G678" t="s">
        <v>62</v>
      </c>
      <c r="H678">
        <v>3</v>
      </c>
      <c r="J678">
        <v>3132</v>
      </c>
      <c r="L678">
        <v>9900</v>
      </c>
      <c r="M678">
        <v>0</v>
      </c>
      <c r="N678">
        <v>0</v>
      </c>
      <c r="Q678">
        <v>11333.34</v>
      </c>
      <c r="S678">
        <v>2021</v>
      </c>
      <c r="T678" s="13" t="s">
        <v>313</v>
      </c>
      <c r="U678" t="e">
        <v>#VALUE!</v>
      </c>
      <c r="V678" t="e">
        <v>#N/A</v>
      </c>
    </row>
    <row r="679" spans="1:22" x14ac:dyDescent="0.25">
      <c r="A679" s="1">
        <v>44330</v>
      </c>
      <c r="C679">
        <v>105036</v>
      </c>
      <c r="G679" t="s">
        <v>57</v>
      </c>
      <c r="H679">
        <v>3</v>
      </c>
      <c r="J679">
        <v>3131</v>
      </c>
      <c r="L679">
        <v>9900</v>
      </c>
      <c r="M679">
        <v>0</v>
      </c>
      <c r="N679">
        <v>0</v>
      </c>
      <c r="Q679">
        <v>20195.71</v>
      </c>
      <c r="S679">
        <v>2021</v>
      </c>
      <c r="T679" s="13" t="s">
        <v>312</v>
      </c>
      <c r="U679" t="e">
        <v>#VALUE!</v>
      </c>
      <c r="V679" t="e">
        <v>#N/A</v>
      </c>
    </row>
    <row r="680" spans="1:22" x14ac:dyDescent="0.25">
      <c r="A680" s="1">
        <v>44357</v>
      </c>
      <c r="B680">
        <v>116658</v>
      </c>
      <c r="D680">
        <v>2101600</v>
      </c>
      <c r="E680">
        <v>24132</v>
      </c>
      <c r="F680" t="s">
        <v>924</v>
      </c>
      <c r="G680" t="s">
        <v>978</v>
      </c>
      <c r="H680">
        <v>3</v>
      </c>
      <c r="I680">
        <v>2720</v>
      </c>
      <c r="K680">
        <v>423</v>
      </c>
      <c r="L680">
        <v>9900</v>
      </c>
      <c r="M680">
        <v>0</v>
      </c>
      <c r="N680">
        <v>1</v>
      </c>
      <c r="O680">
        <v>0</v>
      </c>
      <c r="P680">
        <v>0</v>
      </c>
      <c r="R680">
        <v>19706</v>
      </c>
      <c r="S680">
        <v>2021</v>
      </c>
      <c r="T680" s="13" t="e">
        <v>#N/A</v>
      </c>
      <c r="U680" t="s">
        <v>320</v>
      </c>
      <c r="V680" t="s">
        <v>330</v>
      </c>
    </row>
    <row r="681" spans="1:22" x14ac:dyDescent="0.25">
      <c r="A681" s="1">
        <v>44357</v>
      </c>
      <c r="B681">
        <v>116658</v>
      </c>
      <c r="D681">
        <v>2101601</v>
      </c>
      <c r="E681">
        <v>24132</v>
      </c>
      <c r="F681" t="s">
        <v>924</v>
      </c>
      <c r="G681" t="s">
        <v>979</v>
      </c>
      <c r="H681">
        <v>3</v>
      </c>
      <c r="I681">
        <v>2720</v>
      </c>
      <c r="K681">
        <v>423</v>
      </c>
      <c r="L681">
        <v>9900</v>
      </c>
      <c r="M681">
        <v>0</v>
      </c>
      <c r="N681">
        <v>2</v>
      </c>
      <c r="O681">
        <v>0</v>
      </c>
      <c r="P681">
        <v>0</v>
      </c>
      <c r="R681">
        <v>25921</v>
      </c>
      <c r="S681">
        <v>2021</v>
      </c>
      <c r="T681" s="13" t="e">
        <v>#N/A</v>
      </c>
      <c r="U681" t="s">
        <v>320</v>
      </c>
      <c r="V681" t="s">
        <v>330</v>
      </c>
    </row>
    <row r="682" spans="1:22" x14ac:dyDescent="0.25">
      <c r="A682" s="1">
        <v>44349</v>
      </c>
      <c r="C682">
        <v>105139</v>
      </c>
      <c r="G682" t="s">
        <v>980</v>
      </c>
      <c r="H682">
        <v>3</v>
      </c>
      <c r="J682">
        <v>1931</v>
      </c>
      <c r="L682">
        <v>0</v>
      </c>
      <c r="M682">
        <v>0</v>
      </c>
      <c r="N682">
        <v>0</v>
      </c>
      <c r="Q682">
        <v>36833</v>
      </c>
      <c r="S682">
        <v>2021</v>
      </c>
      <c r="T682" s="13" t="s">
        <v>311</v>
      </c>
      <c r="U682" t="e">
        <v>#VALUE!</v>
      </c>
      <c r="V682" t="e">
        <v>#N/A</v>
      </c>
    </row>
    <row r="683" spans="1:22" x14ac:dyDescent="0.25">
      <c r="A683" s="1">
        <v>44377</v>
      </c>
      <c r="B683">
        <v>116741</v>
      </c>
      <c r="D683">
        <v>2101336</v>
      </c>
      <c r="E683">
        <v>1622</v>
      </c>
      <c r="F683" t="s">
        <v>960</v>
      </c>
      <c r="G683" t="s">
        <v>981</v>
      </c>
      <c r="H683">
        <v>3</v>
      </c>
      <c r="I683">
        <v>4510</v>
      </c>
      <c r="K683">
        <v>620</v>
      </c>
      <c r="L683">
        <v>9900</v>
      </c>
      <c r="M683">
        <v>0</v>
      </c>
      <c r="N683">
        <v>2</v>
      </c>
      <c r="O683">
        <v>0</v>
      </c>
      <c r="P683">
        <v>0</v>
      </c>
      <c r="R683">
        <v>4838.3999999999996</v>
      </c>
      <c r="S683">
        <v>2021</v>
      </c>
      <c r="T683" s="13" t="e">
        <v>#N/A</v>
      </c>
      <c r="U683" t="s">
        <v>323</v>
      </c>
      <c r="V683" t="s">
        <v>493</v>
      </c>
    </row>
    <row r="684" spans="1:22" x14ac:dyDescent="0.25">
      <c r="A684" s="1">
        <v>44348</v>
      </c>
      <c r="C684">
        <v>105136</v>
      </c>
      <c r="G684" t="s">
        <v>982</v>
      </c>
      <c r="H684">
        <v>3</v>
      </c>
      <c r="J684">
        <v>1934</v>
      </c>
      <c r="L684">
        <v>0</v>
      </c>
      <c r="M684">
        <v>0</v>
      </c>
      <c r="N684">
        <v>0</v>
      </c>
      <c r="Q684">
        <v>20143.54</v>
      </c>
      <c r="S684">
        <v>2021</v>
      </c>
      <c r="T684" s="13" t="s">
        <v>983</v>
      </c>
      <c r="U684" t="e">
        <v>#VALUE!</v>
      </c>
      <c r="V684" t="e">
        <v>#N/A</v>
      </c>
    </row>
    <row r="685" spans="1:22" x14ac:dyDescent="0.25">
      <c r="A685" s="1">
        <v>44403</v>
      </c>
      <c r="C685">
        <v>105205</v>
      </c>
      <c r="G685" t="s">
        <v>26</v>
      </c>
      <c r="H685">
        <v>3</v>
      </c>
      <c r="J685">
        <v>1111</v>
      </c>
      <c r="L685">
        <v>9900</v>
      </c>
      <c r="M685">
        <v>0</v>
      </c>
      <c r="N685">
        <v>0</v>
      </c>
      <c r="Q685">
        <v>1560.99</v>
      </c>
      <c r="S685">
        <v>2022</v>
      </c>
      <c r="T685" s="13" t="s">
        <v>308</v>
      </c>
      <c r="U685" t="e">
        <v>#VALUE!</v>
      </c>
      <c r="V685" t="e">
        <v>#N/A</v>
      </c>
    </row>
    <row r="686" spans="1:22" x14ac:dyDescent="0.25">
      <c r="A686" s="1">
        <v>44403</v>
      </c>
      <c r="B686">
        <v>591492</v>
      </c>
      <c r="D686">
        <v>10000375</v>
      </c>
      <c r="E686">
        <v>900021</v>
      </c>
      <c r="F686" t="s">
        <v>28</v>
      </c>
      <c r="G686" t="s">
        <v>984</v>
      </c>
      <c r="H686">
        <v>3</v>
      </c>
      <c r="I686">
        <v>2510</v>
      </c>
      <c r="K686">
        <v>845</v>
      </c>
      <c r="L686">
        <v>9900</v>
      </c>
      <c r="M686">
        <v>0</v>
      </c>
      <c r="N686">
        <v>55</v>
      </c>
      <c r="O686">
        <v>0</v>
      </c>
      <c r="P686">
        <v>0</v>
      </c>
      <c r="R686">
        <v>40.18</v>
      </c>
      <c r="S686">
        <v>2022</v>
      </c>
      <c r="T686" s="13" t="e">
        <v>#N/A</v>
      </c>
      <c r="U686" t="s">
        <v>319</v>
      </c>
      <c r="V686" t="s">
        <v>328</v>
      </c>
    </row>
    <row r="687" spans="1:22" x14ac:dyDescent="0.25">
      <c r="A687" s="1">
        <v>44417</v>
      </c>
      <c r="C687">
        <v>105225</v>
      </c>
      <c r="G687" t="s">
        <v>985</v>
      </c>
      <c r="H687">
        <v>3</v>
      </c>
      <c r="J687">
        <v>1111</v>
      </c>
      <c r="L687">
        <v>9900</v>
      </c>
      <c r="M687">
        <v>0</v>
      </c>
      <c r="N687">
        <v>0</v>
      </c>
      <c r="Q687">
        <v>42500</v>
      </c>
      <c r="S687">
        <v>2022</v>
      </c>
      <c r="T687" s="13" t="s">
        <v>308</v>
      </c>
      <c r="U687" t="e">
        <v>#VALUE!</v>
      </c>
      <c r="V687" t="e">
        <v>#N/A</v>
      </c>
    </row>
    <row r="688" spans="1:22" x14ac:dyDescent="0.25">
      <c r="A688" s="1">
        <v>44427</v>
      </c>
      <c r="B688">
        <v>116957</v>
      </c>
      <c r="D688">
        <v>2200287</v>
      </c>
      <c r="E688">
        <v>212591</v>
      </c>
      <c r="F688" t="s">
        <v>986</v>
      </c>
      <c r="G688" t="s">
        <v>987</v>
      </c>
      <c r="H688">
        <v>3</v>
      </c>
      <c r="I688">
        <v>2730</v>
      </c>
      <c r="K688">
        <v>423</v>
      </c>
      <c r="L688">
        <v>9900</v>
      </c>
      <c r="M688">
        <v>0</v>
      </c>
      <c r="N688">
        <v>2</v>
      </c>
      <c r="O688">
        <v>0</v>
      </c>
      <c r="P688">
        <v>0</v>
      </c>
      <c r="R688">
        <v>4200</v>
      </c>
      <c r="S688">
        <v>2022</v>
      </c>
      <c r="T688" s="13" t="e">
        <v>#N/A</v>
      </c>
      <c r="U688" t="s">
        <v>320</v>
      </c>
      <c r="V688" t="s">
        <v>330</v>
      </c>
    </row>
    <row r="689" spans="1:22" x14ac:dyDescent="0.25">
      <c r="A689" s="1">
        <v>44427</v>
      </c>
      <c r="B689">
        <v>591506</v>
      </c>
      <c r="D689">
        <v>10000380</v>
      </c>
      <c r="E689">
        <v>900021</v>
      </c>
      <c r="F689" t="s">
        <v>28</v>
      </c>
      <c r="G689" t="s">
        <v>818</v>
      </c>
      <c r="H689">
        <v>3</v>
      </c>
      <c r="I689">
        <v>2510</v>
      </c>
      <c r="K689">
        <v>845</v>
      </c>
      <c r="L689">
        <v>9900</v>
      </c>
      <c r="M689">
        <v>0</v>
      </c>
      <c r="N689">
        <v>55</v>
      </c>
      <c r="O689">
        <v>0</v>
      </c>
      <c r="P689">
        <v>0</v>
      </c>
      <c r="R689">
        <v>31.41</v>
      </c>
      <c r="S689">
        <v>2022</v>
      </c>
      <c r="T689" s="13" t="e">
        <v>#N/A</v>
      </c>
      <c r="U689" t="s">
        <v>319</v>
      </c>
      <c r="V689" t="s">
        <v>328</v>
      </c>
    </row>
    <row r="690" spans="1:22" x14ac:dyDescent="0.25">
      <c r="A690" s="1">
        <v>44410</v>
      </c>
      <c r="B690">
        <v>591501</v>
      </c>
      <c r="D690">
        <v>10000379</v>
      </c>
      <c r="E690">
        <v>900021</v>
      </c>
      <c r="F690" t="s">
        <v>28</v>
      </c>
      <c r="G690" t="s">
        <v>931</v>
      </c>
      <c r="H690">
        <v>3</v>
      </c>
      <c r="I690">
        <v>2510</v>
      </c>
      <c r="K690">
        <v>845</v>
      </c>
      <c r="L690">
        <v>9900</v>
      </c>
      <c r="M690">
        <v>0</v>
      </c>
      <c r="N690">
        <v>55</v>
      </c>
      <c r="O690">
        <v>0</v>
      </c>
      <c r="P690">
        <v>0</v>
      </c>
      <c r="R690">
        <v>0.05</v>
      </c>
      <c r="S690">
        <v>2022</v>
      </c>
      <c r="T690" s="13" t="e">
        <v>#N/A</v>
      </c>
      <c r="U690" t="s">
        <v>319</v>
      </c>
      <c r="V690" t="s">
        <v>328</v>
      </c>
    </row>
    <row r="691" spans="1:22" x14ac:dyDescent="0.25">
      <c r="A691" s="1">
        <v>44417</v>
      </c>
      <c r="C691">
        <v>105225</v>
      </c>
      <c r="G691" t="s">
        <v>26</v>
      </c>
      <c r="H691">
        <v>3</v>
      </c>
      <c r="J691">
        <v>1111</v>
      </c>
      <c r="L691">
        <v>9900</v>
      </c>
      <c r="M691">
        <v>0</v>
      </c>
      <c r="N691">
        <v>0</v>
      </c>
      <c r="Q691">
        <v>124238.03</v>
      </c>
      <c r="S691">
        <v>2022</v>
      </c>
      <c r="T691" s="13" t="s">
        <v>308</v>
      </c>
      <c r="U691" t="e">
        <v>#VALUE!</v>
      </c>
      <c r="V691" t="e">
        <v>#N/A</v>
      </c>
    </row>
    <row r="692" spans="1:22" x14ac:dyDescent="0.25">
      <c r="A692" s="1">
        <v>44439</v>
      </c>
      <c r="C692">
        <v>105353</v>
      </c>
      <c r="G692" t="s">
        <v>815</v>
      </c>
      <c r="H692">
        <v>3</v>
      </c>
      <c r="J692">
        <v>3131</v>
      </c>
      <c r="L692">
        <v>9900</v>
      </c>
      <c r="M692">
        <v>0</v>
      </c>
      <c r="N692">
        <v>0</v>
      </c>
      <c r="Q692">
        <v>9.16</v>
      </c>
      <c r="S692">
        <v>2022</v>
      </c>
      <c r="T692" s="13" t="s">
        <v>312</v>
      </c>
      <c r="U692" t="e">
        <v>#VALUE!</v>
      </c>
      <c r="V692" t="e">
        <v>#N/A</v>
      </c>
    </row>
    <row r="693" spans="1:22" x14ac:dyDescent="0.25">
      <c r="A693" s="1">
        <v>44427</v>
      </c>
      <c r="B693">
        <v>116957</v>
      </c>
      <c r="D693">
        <v>2200287</v>
      </c>
      <c r="E693">
        <v>212591</v>
      </c>
      <c r="F693" t="s">
        <v>986</v>
      </c>
      <c r="G693" t="s">
        <v>988</v>
      </c>
      <c r="H693">
        <v>3</v>
      </c>
      <c r="I693">
        <v>2730</v>
      </c>
      <c r="K693">
        <v>423</v>
      </c>
      <c r="L693">
        <v>9900</v>
      </c>
      <c r="M693">
        <v>0</v>
      </c>
      <c r="N693">
        <v>3</v>
      </c>
      <c r="O693">
        <v>0</v>
      </c>
      <c r="P693">
        <v>0</v>
      </c>
      <c r="R693">
        <v>3900</v>
      </c>
      <c r="S693">
        <v>2022</v>
      </c>
      <c r="T693" s="13" t="e">
        <v>#N/A</v>
      </c>
      <c r="U693" t="s">
        <v>320</v>
      </c>
      <c r="V693" t="s">
        <v>330</v>
      </c>
    </row>
    <row r="694" spans="1:22" x14ac:dyDescent="0.25">
      <c r="A694" s="1">
        <v>44427</v>
      </c>
      <c r="B694">
        <v>116957</v>
      </c>
      <c r="D694">
        <v>2200287</v>
      </c>
      <c r="E694">
        <v>212591</v>
      </c>
      <c r="F694" t="s">
        <v>986</v>
      </c>
      <c r="G694" t="s">
        <v>989</v>
      </c>
      <c r="H694">
        <v>3</v>
      </c>
      <c r="I694">
        <v>2730</v>
      </c>
      <c r="K694">
        <v>423</v>
      </c>
      <c r="L694">
        <v>9900</v>
      </c>
      <c r="M694">
        <v>0</v>
      </c>
      <c r="N694">
        <v>1</v>
      </c>
      <c r="O694">
        <v>0</v>
      </c>
      <c r="P694">
        <v>0</v>
      </c>
      <c r="R694">
        <v>4800</v>
      </c>
      <c r="S694">
        <v>2022</v>
      </c>
      <c r="T694" s="13" t="e">
        <v>#N/A</v>
      </c>
      <c r="U694" t="s">
        <v>320</v>
      </c>
      <c r="V694" t="s">
        <v>330</v>
      </c>
    </row>
    <row r="695" spans="1:22" x14ac:dyDescent="0.25">
      <c r="A695" s="1">
        <v>44432</v>
      </c>
      <c r="C695">
        <v>105288</v>
      </c>
      <c r="G695" t="s">
        <v>57</v>
      </c>
      <c r="H695">
        <v>3</v>
      </c>
      <c r="J695">
        <v>3131</v>
      </c>
      <c r="L695">
        <v>9900</v>
      </c>
      <c r="M695">
        <v>0</v>
      </c>
      <c r="N695">
        <v>0</v>
      </c>
      <c r="Q695">
        <v>23721.27</v>
      </c>
      <c r="S695">
        <v>2022</v>
      </c>
      <c r="T695" s="13" t="s">
        <v>312</v>
      </c>
      <c r="U695" t="e">
        <v>#VALUE!</v>
      </c>
      <c r="V695" t="e">
        <v>#N/A</v>
      </c>
    </row>
    <row r="696" spans="1:22" x14ac:dyDescent="0.25">
      <c r="A696" s="1">
        <v>44417</v>
      </c>
      <c r="C696">
        <v>105225</v>
      </c>
      <c r="G696" t="s">
        <v>34</v>
      </c>
      <c r="H696">
        <v>3</v>
      </c>
      <c r="J696">
        <v>1122</v>
      </c>
      <c r="L696">
        <v>9900</v>
      </c>
      <c r="M696">
        <v>0</v>
      </c>
      <c r="N696">
        <v>0</v>
      </c>
      <c r="Q696">
        <v>12863.99</v>
      </c>
      <c r="S696">
        <v>2022</v>
      </c>
      <c r="T696" s="13" t="s">
        <v>309</v>
      </c>
      <c r="U696" t="e">
        <v>#VALUE!</v>
      </c>
      <c r="V696" t="e">
        <v>#N/A</v>
      </c>
    </row>
    <row r="697" spans="1:22" x14ac:dyDescent="0.25">
      <c r="A697" s="1">
        <v>44427</v>
      </c>
      <c r="B697">
        <v>116957</v>
      </c>
      <c r="D697">
        <v>2200287</v>
      </c>
      <c r="E697">
        <v>212591</v>
      </c>
      <c r="F697" t="s">
        <v>986</v>
      </c>
      <c r="G697" t="s">
        <v>990</v>
      </c>
      <c r="H697">
        <v>3</v>
      </c>
      <c r="I697">
        <v>5200</v>
      </c>
      <c r="K697">
        <v>630</v>
      </c>
      <c r="L697">
        <v>9900</v>
      </c>
      <c r="M697">
        <v>0</v>
      </c>
      <c r="N697">
        <v>90</v>
      </c>
      <c r="O697">
        <v>0</v>
      </c>
      <c r="P697">
        <v>0</v>
      </c>
      <c r="R697">
        <v>43988</v>
      </c>
      <c r="S697">
        <v>2022</v>
      </c>
      <c r="T697" s="13" t="e">
        <v>#N/A</v>
      </c>
      <c r="U697" t="s">
        <v>991</v>
      </c>
      <c r="V697" t="s">
        <v>577</v>
      </c>
    </row>
    <row r="698" spans="1:22" x14ac:dyDescent="0.25">
      <c r="A698" s="1">
        <v>44427</v>
      </c>
      <c r="C698">
        <v>105242</v>
      </c>
      <c r="G698" t="s">
        <v>814</v>
      </c>
      <c r="H698">
        <v>3</v>
      </c>
      <c r="J698">
        <v>1111</v>
      </c>
      <c r="L698">
        <v>9900</v>
      </c>
      <c r="M698">
        <v>0</v>
      </c>
      <c r="N698">
        <v>0</v>
      </c>
      <c r="Q698">
        <v>208.12</v>
      </c>
      <c r="S698">
        <v>2022</v>
      </c>
      <c r="T698" s="13" t="s">
        <v>308</v>
      </c>
      <c r="U698" t="e">
        <v>#VALUE!</v>
      </c>
      <c r="V698" t="e">
        <v>#N/A</v>
      </c>
    </row>
    <row r="699" spans="1:22" x14ac:dyDescent="0.25">
      <c r="A699" s="1">
        <v>44427</v>
      </c>
      <c r="C699">
        <v>105243</v>
      </c>
      <c r="G699" t="s">
        <v>62</v>
      </c>
      <c r="H699">
        <v>3</v>
      </c>
      <c r="J699">
        <v>3132</v>
      </c>
      <c r="L699">
        <v>9900</v>
      </c>
      <c r="M699">
        <v>0</v>
      </c>
      <c r="N699">
        <v>0</v>
      </c>
      <c r="Q699">
        <v>52.22</v>
      </c>
      <c r="S699">
        <v>2022</v>
      </c>
      <c r="T699" s="13" t="s">
        <v>313</v>
      </c>
      <c r="U699" t="e">
        <v>#VALUE!</v>
      </c>
      <c r="V699" t="e">
        <v>#N/A</v>
      </c>
    </row>
    <row r="700" spans="1:22" x14ac:dyDescent="0.25">
      <c r="A700" s="1">
        <v>44434</v>
      </c>
      <c r="B700">
        <v>116984</v>
      </c>
      <c r="D700">
        <v>2200255</v>
      </c>
      <c r="E700">
        <v>16010</v>
      </c>
      <c r="F700" t="s">
        <v>992</v>
      </c>
      <c r="G700" t="s">
        <v>993</v>
      </c>
      <c r="H700">
        <v>3</v>
      </c>
      <c r="I700">
        <v>2720</v>
      </c>
      <c r="K700">
        <v>640</v>
      </c>
      <c r="L700">
        <v>9900</v>
      </c>
      <c r="M700">
        <v>0</v>
      </c>
      <c r="N700">
        <v>66</v>
      </c>
      <c r="O700">
        <v>0</v>
      </c>
      <c r="P700">
        <v>0</v>
      </c>
      <c r="R700">
        <v>2780</v>
      </c>
      <c r="S700">
        <v>2022</v>
      </c>
      <c r="T700" s="13" t="e">
        <v>#N/A</v>
      </c>
      <c r="U700" t="s">
        <v>320</v>
      </c>
      <c r="V700" t="s">
        <v>326</v>
      </c>
    </row>
    <row r="701" spans="1:22" x14ac:dyDescent="0.25">
      <c r="A701" s="1">
        <v>44410</v>
      </c>
      <c r="C701">
        <v>105226</v>
      </c>
      <c r="G701" t="s">
        <v>932</v>
      </c>
      <c r="H701">
        <v>3</v>
      </c>
      <c r="J701">
        <v>1111</v>
      </c>
      <c r="L701">
        <v>9900</v>
      </c>
      <c r="M701">
        <v>0</v>
      </c>
      <c r="N701">
        <v>0</v>
      </c>
      <c r="Q701">
        <v>0.24</v>
      </c>
      <c r="S701">
        <v>2022</v>
      </c>
      <c r="T701" s="13" t="s">
        <v>308</v>
      </c>
      <c r="U701" t="e">
        <v>#VALUE!</v>
      </c>
      <c r="V701" t="e">
        <v>#N/A</v>
      </c>
    </row>
    <row r="702" spans="1:22" x14ac:dyDescent="0.25">
      <c r="A702" s="1">
        <v>44420</v>
      </c>
      <c r="B702">
        <v>116923</v>
      </c>
      <c r="D702">
        <v>2200316</v>
      </c>
      <c r="E702">
        <v>212586</v>
      </c>
      <c r="F702" t="s">
        <v>994</v>
      </c>
      <c r="G702" t="s">
        <v>995</v>
      </c>
      <c r="H702">
        <v>3</v>
      </c>
      <c r="I702">
        <v>2720</v>
      </c>
      <c r="K702">
        <v>423</v>
      </c>
      <c r="L702">
        <v>9900</v>
      </c>
      <c r="M702">
        <v>0</v>
      </c>
      <c r="N702">
        <v>2</v>
      </c>
      <c r="O702">
        <v>0</v>
      </c>
      <c r="P702">
        <v>0</v>
      </c>
      <c r="R702">
        <v>2000</v>
      </c>
      <c r="S702">
        <v>2022</v>
      </c>
      <c r="T702" s="13" t="e">
        <v>#N/A</v>
      </c>
      <c r="U702" t="s">
        <v>320</v>
      </c>
      <c r="V702" t="s">
        <v>330</v>
      </c>
    </row>
    <row r="703" spans="1:22" x14ac:dyDescent="0.25">
      <c r="A703" s="1">
        <v>44417</v>
      </c>
      <c r="B703">
        <v>591500</v>
      </c>
      <c r="D703">
        <v>10000378</v>
      </c>
      <c r="E703">
        <v>900021</v>
      </c>
      <c r="F703" t="s">
        <v>28</v>
      </c>
      <c r="G703" t="s">
        <v>818</v>
      </c>
      <c r="H703">
        <v>3</v>
      </c>
      <c r="I703">
        <v>2510</v>
      </c>
      <c r="K703">
        <v>845</v>
      </c>
      <c r="L703">
        <v>9900</v>
      </c>
      <c r="M703">
        <v>0</v>
      </c>
      <c r="N703">
        <v>55</v>
      </c>
      <c r="O703">
        <v>0</v>
      </c>
      <c r="P703">
        <v>0</v>
      </c>
      <c r="R703">
        <v>3019.86</v>
      </c>
      <c r="S703">
        <v>2022</v>
      </c>
      <c r="T703" s="13" t="e">
        <v>#N/A</v>
      </c>
      <c r="U703" t="s">
        <v>319</v>
      </c>
      <c r="V703" t="s">
        <v>328</v>
      </c>
    </row>
    <row r="704" spans="1:22" x14ac:dyDescent="0.25">
      <c r="A704" s="1">
        <v>44427</v>
      </c>
      <c r="B704">
        <v>116957</v>
      </c>
      <c r="D704">
        <v>2200287</v>
      </c>
      <c r="E704">
        <v>212591</v>
      </c>
      <c r="F704" t="s">
        <v>986</v>
      </c>
      <c r="G704" t="s">
        <v>996</v>
      </c>
      <c r="H704">
        <v>3</v>
      </c>
      <c r="I704">
        <v>2730</v>
      </c>
      <c r="K704">
        <v>423</v>
      </c>
      <c r="L704">
        <v>9900</v>
      </c>
      <c r="M704">
        <v>0</v>
      </c>
      <c r="N704">
        <v>8</v>
      </c>
      <c r="O704">
        <v>0</v>
      </c>
      <c r="P704">
        <v>0</v>
      </c>
      <c r="R704">
        <v>4800</v>
      </c>
      <c r="S704">
        <v>2022</v>
      </c>
      <c r="T704" s="13" t="e">
        <v>#N/A</v>
      </c>
      <c r="U704" t="s">
        <v>320</v>
      </c>
      <c r="V704" t="s">
        <v>330</v>
      </c>
    </row>
    <row r="705" spans="1:22" x14ac:dyDescent="0.25">
      <c r="A705" s="1">
        <v>44432</v>
      </c>
      <c r="C705">
        <v>105288</v>
      </c>
      <c r="G705" t="s">
        <v>62</v>
      </c>
      <c r="H705">
        <v>3</v>
      </c>
      <c r="J705">
        <v>3132</v>
      </c>
      <c r="L705">
        <v>9900</v>
      </c>
      <c r="M705">
        <v>0</v>
      </c>
      <c r="N705">
        <v>0</v>
      </c>
      <c r="Q705">
        <v>7863.88</v>
      </c>
      <c r="S705">
        <v>2022</v>
      </c>
      <c r="T705" s="13" t="s">
        <v>313</v>
      </c>
      <c r="U705" t="e">
        <v>#VALUE!</v>
      </c>
      <c r="V705" t="e">
        <v>#N/A</v>
      </c>
    </row>
    <row r="706" spans="1:22" x14ac:dyDescent="0.25">
      <c r="A706" s="1">
        <v>44427</v>
      </c>
      <c r="C706">
        <v>105243</v>
      </c>
      <c r="G706" t="s">
        <v>57</v>
      </c>
      <c r="H706">
        <v>3</v>
      </c>
      <c r="J706">
        <v>3131</v>
      </c>
      <c r="L706">
        <v>9900</v>
      </c>
      <c r="M706">
        <v>0</v>
      </c>
      <c r="N706">
        <v>0</v>
      </c>
      <c r="Q706">
        <v>227</v>
      </c>
      <c r="S706">
        <v>2022</v>
      </c>
      <c r="T706" s="13" t="s">
        <v>312</v>
      </c>
      <c r="U706" t="e">
        <v>#VALUE!</v>
      </c>
      <c r="V706" t="e">
        <v>#N/A</v>
      </c>
    </row>
    <row r="707" spans="1:22" x14ac:dyDescent="0.25">
      <c r="A707" s="1">
        <v>44461</v>
      </c>
      <c r="C707">
        <v>105483</v>
      </c>
      <c r="G707" t="s">
        <v>997</v>
      </c>
      <c r="H707">
        <v>3</v>
      </c>
      <c r="J707">
        <v>3131</v>
      </c>
      <c r="L707">
        <v>9900</v>
      </c>
      <c r="M707">
        <v>0</v>
      </c>
      <c r="N707">
        <v>0</v>
      </c>
      <c r="Q707">
        <v>-9.16</v>
      </c>
      <c r="S707">
        <v>2022</v>
      </c>
      <c r="T707" s="13" t="s">
        <v>312</v>
      </c>
      <c r="U707" t="e">
        <v>#VALUE!</v>
      </c>
      <c r="V707" t="e">
        <v>#N/A</v>
      </c>
    </row>
    <row r="708" spans="1:22" x14ac:dyDescent="0.25">
      <c r="A708" s="1">
        <v>44461</v>
      </c>
      <c r="C708">
        <v>105483</v>
      </c>
      <c r="G708" t="s">
        <v>998</v>
      </c>
      <c r="H708">
        <v>3</v>
      </c>
      <c r="J708">
        <v>3131</v>
      </c>
      <c r="L708">
        <v>9900</v>
      </c>
      <c r="M708">
        <v>0</v>
      </c>
      <c r="N708">
        <v>0</v>
      </c>
      <c r="Q708">
        <v>0.34</v>
      </c>
      <c r="S708">
        <v>2022</v>
      </c>
      <c r="T708" s="13" t="s">
        <v>312</v>
      </c>
      <c r="U708" t="e">
        <v>#VALUE!</v>
      </c>
      <c r="V708" t="e">
        <v>#N/A</v>
      </c>
    </row>
    <row r="709" spans="1:22" x14ac:dyDescent="0.25">
      <c r="A709" s="1">
        <v>44447</v>
      </c>
      <c r="C709">
        <v>105394</v>
      </c>
      <c r="G709" t="s">
        <v>999</v>
      </c>
      <c r="H709">
        <v>3</v>
      </c>
      <c r="J709">
        <v>3132</v>
      </c>
      <c r="L709">
        <v>9900</v>
      </c>
      <c r="M709">
        <v>0</v>
      </c>
      <c r="N709">
        <v>0</v>
      </c>
      <c r="Q709">
        <v>65.23</v>
      </c>
      <c r="S709">
        <v>2022</v>
      </c>
      <c r="T709" s="13" t="s">
        <v>313</v>
      </c>
      <c r="U709" t="e">
        <v>#VALUE!</v>
      </c>
      <c r="V709" t="e">
        <v>#N/A</v>
      </c>
    </row>
    <row r="710" spans="1:22" x14ac:dyDescent="0.25">
      <c r="A710" s="1">
        <v>44448</v>
      </c>
      <c r="B710">
        <v>117107</v>
      </c>
      <c r="D710">
        <v>2200316</v>
      </c>
      <c r="E710">
        <v>212586</v>
      </c>
      <c r="F710" t="s">
        <v>994</v>
      </c>
      <c r="G710" t="s">
        <v>995</v>
      </c>
      <c r="H710">
        <v>3</v>
      </c>
      <c r="I710">
        <v>2720</v>
      </c>
      <c r="K710">
        <v>423</v>
      </c>
      <c r="L710">
        <v>9900</v>
      </c>
      <c r="M710">
        <v>0</v>
      </c>
      <c r="N710">
        <v>2</v>
      </c>
      <c r="O710">
        <v>0</v>
      </c>
      <c r="P710">
        <v>0</v>
      </c>
      <c r="R710">
        <v>6300</v>
      </c>
      <c r="S710">
        <v>2022</v>
      </c>
      <c r="T710" s="13" t="e">
        <v>#N/A</v>
      </c>
      <c r="U710" t="s">
        <v>320</v>
      </c>
      <c r="V710" t="s">
        <v>330</v>
      </c>
    </row>
    <row r="711" spans="1:22" x14ac:dyDescent="0.25">
      <c r="A711" s="1">
        <v>44461</v>
      </c>
      <c r="C711">
        <v>105482</v>
      </c>
      <c r="G711" t="s">
        <v>1000</v>
      </c>
      <c r="H711">
        <v>3</v>
      </c>
      <c r="J711">
        <v>3131</v>
      </c>
      <c r="L711">
        <v>9900</v>
      </c>
      <c r="M711">
        <v>0</v>
      </c>
      <c r="N711">
        <v>0</v>
      </c>
      <c r="Q711">
        <v>76.27</v>
      </c>
      <c r="S711">
        <v>2022</v>
      </c>
      <c r="T711" s="13" t="s">
        <v>312</v>
      </c>
      <c r="U711" t="e">
        <v>#VALUE!</v>
      </c>
      <c r="V711" t="e">
        <v>#N/A</v>
      </c>
    </row>
    <row r="712" spans="1:22" x14ac:dyDescent="0.25">
      <c r="A712" s="1">
        <v>44447</v>
      </c>
      <c r="C712">
        <v>105394</v>
      </c>
      <c r="G712" t="s">
        <v>1001</v>
      </c>
      <c r="H712">
        <v>3</v>
      </c>
      <c r="J712">
        <v>3131</v>
      </c>
      <c r="L712">
        <v>9900</v>
      </c>
      <c r="M712">
        <v>0</v>
      </c>
      <c r="N712">
        <v>0</v>
      </c>
      <c r="Q712">
        <v>227.12</v>
      </c>
      <c r="S712">
        <v>2022</v>
      </c>
      <c r="T712" s="13" t="s">
        <v>312</v>
      </c>
      <c r="U712" t="e">
        <v>#VALUE!</v>
      </c>
      <c r="V712" t="e">
        <v>#N/A</v>
      </c>
    </row>
    <row r="713" spans="1:22" x14ac:dyDescent="0.25">
      <c r="A713" s="1">
        <v>44455</v>
      </c>
      <c r="B713">
        <v>117156</v>
      </c>
      <c r="D713">
        <v>2200256</v>
      </c>
      <c r="E713">
        <v>16216</v>
      </c>
      <c r="F713" t="s">
        <v>43</v>
      </c>
      <c r="G713" t="s">
        <v>1002</v>
      </c>
      <c r="H713">
        <v>3</v>
      </c>
      <c r="I713">
        <v>2720</v>
      </c>
      <c r="K713">
        <v>640</v>
      </c>
      <c r="L713">
        <v>9900</v>
      </c>
      <c r="M713">
        <v>0</v>
      </c>
      <c r="N713">
        <v>2</v>
      </c>
      <c r="O713">
        <v>0</v>
      </c>
      <c r="P713">
        <v>0</v>
      </c>
      <c r="R713">
        <v>7580</v>
      </c>
      <c r="S713">
        <v>2022</v>
      </c>
      <c r="T713" s="13" t="e">
        <v>#N/A</v>
      </c>
      <c r="U713" t="s">
        <v>320</v>
      </c>
      <c r="V713" t="s">
        <v>326</v>
      </c>
    </row>
    <row r="714" spans="1:22" x14ac:dyDescent="0.25">
      <c r="A714" s="1">
        <v>44441</v>
      </c>
      <c r="B714">
        <v>117035</v>
      </c>
      <c r="D714">
        <v>2200255</v>
      </c>
      <c r="E714">
        <v>16010</v>
      </c>
      <c r="F714" t="s">
        <v>992</v>
      </c>
      <c r="G714" t="s">
        <v>993</v>
      </c>
      <c r="H714">
        <v>3</v>
      </c>
      <c r="I714">
        <v>2720</v>
      </c>
      <c r="K714">
        <v>640</v>
      </c>
      <c r="L714">
        <v>9900</v>
      </c>
      <c r="M714">
        <v>0</v>
      </c>
      <c r="N714">
        <v>66</v>
      </c>
      <c r="O714">
        <v>0</v>
      </c>
      <c r="P714">
        <v>0</v>
      </c>
      <c r="R714">
        <v>3195</v>
      </c>
      <c r="S714">
        <v>2022</v>
      </c>
      <c r="T714" s="13" t="e">
        <v>#N/A</v>
      </c>
      <c r="U714" t="s">
        <v>320</v>
      </c>
      <c r="V714" t="s">
        <v>326</v>
      </c>
    </row>
    <row r="715" spans="1:22" x14ac:dyDescent="0.25">
      <c r="A715" s="1">
        <v>44455</v>
      </c>
      <c r="B715">
        <v>117178</v>
      </c>
      <c r="D715">
        <v>2200258</v>
      </c>
      <c r="E715">
        <v>212589</v>
      </c>
      <c r="F715" t="s">
        <v>1003</v>
      </c>
      <c r="G715" t="s">
        <v>1004</v>
      </c>
      <c r="H715">
        <v>3</v>
      </c>
      <c r="I715">
        <v>5600</v>
      </c>
      <c r="K715">
        <v>620</v>
      </c>
      <c r="L715">
        <v>9900</v>
      </c>
      <c r="M715">
        <v>0</v>
      </c>
      <c r="N715">
        <v>1</v>
      </c>
      <c r="O715">
        <v>0</v>
      </c>
      <c r="P715">
        <v>0</v>
      </c>
      <c r="R715">
        <v>7248</v>
      </c>
      <c r="S715">
        <v>2022</v>
      </c>
      <c r="T715" s="13" t="e">
        <v>#N/A</v>
      </c>
      <c r="U715" t="s">
        <v>950</v>
      </c>
      <c r="V715" t="s">
        <v>493</v>
      </c>
    </row>
    <row r="716" spans="1:22" x14ac:dyDescent="0.25">
      <c r="A716" s="1">
        <v>44481</v>
      </c>
      <c r="B716">
        <v>117416</v>
      </c>
      <c r="D716">
        <v>2200255</v>
      </c>
      <c r="E716">
        <v>16010</v>
      </c>
      <c r="F716" t="s">
        <v>992</v>
      </c>
      <c r="G716" t="s">
        <v>993</v>
      </c>
      <c r="H716">
        <v>3</v>
      </c>
      <c r="I716">
        <v>2720</v>
      </c>
      <c r="K716">
        <v>640</v>
      </c>
      <c r="L716">
        <v>9900</v>
      </c>
      <c r="M716">
        <v>0</v>
      </c>
      <c r="N716">
        <v>66</v>
      </c>
      <c r="O716">
        <v>0</v>
      </c>
      <c r="P716">
        <v>0</v>
      </c>
      <c r="R716">
        <v>3645</v>
      </c>
      <c r="S716">
        <v>2022</v>
      </c>
      <c r="T716" s="13" t="e">
        <v>#N/A</v>
      </c>
      <c r="U716" t="s">
        <v>320</v>
      </c>
      <c r="V716" t="s">
        <v>326</v>
      </c>
    </row>
    <row r="717" spans="1:22" x14ac:dyDescent="0.25">
      <c r="A717" s="1">
        <v>44481</v>
      </c>
      <c r="C717">
        <v>105617</v>
      </c>
      <c r="G717" t="s">
        <v>88</v>
      </c>
      <c r="H717">
        <v>3</v>
      </c>
      <c r="J717">
        <v>3132</v>
      </c>
      <c r="L717">
        <v>9900</v>
      </c>
      <c r="M717">
        <v>0</v>
      </c>
      <c r="N717">
        <v>0</v>
      </c>
      <c r="Q717">
        <v>73.72</v>
      </c>
      <c r="S717">
        <v>2022</v>
      </c>
      <c r="T717" s="13" t="s">
        <v>313</v>
      </c>
      <c r="U717" t="e">
        <v>#VALUE!</v>
      </c>
      <c r="V717" t="e">
        <v>#N/A</v>
      </c>
    </row>
    <row r="718" spans="1:22" x14ac:dyDescent="0.25">
      <c r="A718" s="1">
        <v>44518</v>
      </c>
      <c r="B718">
        <v>117692</v>
      </c>
      <c r="D718">
        <v>2101600</v>
      </c>
      <c r="E718">
        <v>24132</v>
      </c>
      <c r="F718" t="s">
        <v>924</v>
      </c>
      <c r="G718" t="s">
        <v>978</v>
      </c>
      <c r="H718">
        <v>3</v>
      </c>
      <c r="I718">
        <v>2720</v>
      </c>
      <c r="K718">
        <v>423</v>
      </c>
      <c r="L718">
        <v>9900</v>
      </c>
      <c r="M718">
        <v>0</v>
      </c>
      <c r="N718">
        <v>1</v>
      </c>
      <c r="O718">
        <v>0</v>
      </c>
      <c r="P718">
        <v>0</v>
      </c>
      <c r="R718">
        <v>11823.6</v>
      </c>
      <c r="S718">
        <v>2022</v>
      </c>
      <c r="T718" s="13" t="e">
        <v>#N/A</v>
      </c>
      <c r="U718" t="s">
        <v>320</v>
      </c>
      <c r="V718" t="s">
        <v>330</v>
      </c>
    </row>
    <row r="719" spans="1:22" x14ac:dyDescent="0.25">
      <c r="A719" s="1">
        <v>44516</v>
      </c>
      <c r="C719">
        <v>105818</v>
      </c>
      <c r="G719" t="s">
        <v>1005</v>
      </c>
      <c r="H719">
        <v>3</v>
      </c>
      <c r="J719">
        <v>1931</v>
      </c>
      <c r="L719">
        <v>9900</v>
      </c>
      <c r="M719">
        <v>0</v>
      </c>
      <c r="N719">
        <v>0</v>
      </c>
      <c r="Q719">
        <v>500</v>
      </c>
      <c r="S719">
        <v>2022</v>
      </c>
      <c r="T719" s="13" t="s">
        <v>311</v>
      </c>
      <c r="U719" t="e">
        <v>#VALUE!</v>
      </c>
      <c r="V719" t="e">
        <v>#N/A</v>
      </c>
    </row>
    <row r="720" spans="1:22" x14ac:dyDescent="0.25">
      <c r="A720" s="1">
        <v>44516</v>
      </c>
      <c r="C720">
        <v>105818</v>
      </c>
      <c r="G720" t="s">
        <v>1006</v>
      </c>
      <c r="H720">
        <v>3</v>
      </c>
      <c r="J720">
        <v>1931</v>
      </c>
      <c r="L720">
        <v>9900</v>
      </c>
      <c r="M720">
        <v>0</v>
      </c>
      <c r="N720">
        <v>0</v>
      </c>
      <c r="Q720">
        <v>500</v>
      </c>
      <c r="S720">
        <v>2022</v>
      </c>
      <c r="T720" s="13" t="s">
        <v>311</v>
      </c>
      <c r="U720" t="e">
        <v>#VALUE!</v>
      </c>
      <c r="V720" t="e">
        <v>#N/A</v>
      </c>
    </row>
    <row r="721" spans="1:22" x14ac:dyDescent="0.25">
      <c r="A721" s="1">
        <v>44516</v>
      </c>
      <c r="C721">
        <v>105818</v>
      </c>
      <c r="G721" t="s">
        <v>1007</v>
      </c>
      <c r="H721">
        <v>3</v>
      </c>
      <c r="J721">
        <v>1931</v>
      </c>
      <c r="L721">
        <v>9900</v>
      </c>
      <c r="M721">
        <v>0</v>
      </c>
      <c r="N721">
        <v>0</v>
      </c>
      <c r="Q721">
        <v>500</v>
      </c>
      <c r="S721">
        <v>2022</v>
      </c>
      <c r="T721" s="13" t="s">
        <v>311</v>
      </c>
      <c r="U721" t="e">
        <v>#VALUE!</v>
      </c>
      <c r="V721" t="e">
        <v>#N/A</v>
      </c>
    </row>
    <row r="722" spans="1:22" x14ac:dyDescent="0.25">
      <c r="A722" s="1">
        <v>44516</v>
      </c>
      <c r="C722">
        <v>105818</v>
      </c>
      <c r="G722" t="s">
        <v>1008</v>
      </c>
      <c r="H722">
        <v>3</v>
      </c>
      <c r="J722">
        <v>1931</v>
      </c>
      <c r="L722">
        <v>9900</v>
      </c>
      <c r="M722">
        <v>0</v>
      </c>
      <c r="N722">
        <v>0</v>
      </c>
      <c r="Q722">
        <v>500</v>
      </c>
      <c r="S722">
        <v>2022</v>
      </c>
      <c r="T722" s="13" t="s">
        <v>311</v>
      </c>
      <c r="U722" t="e">
        <v>#VALUE!</v>
      </c>
      <c r="V722" t="e">
        <v>#N/A</v>
      </c>
    </row>
    <row r="723" spans="1:22" x14ac:dyDescent="0.25">
      <c r="A723" s="1">
        <v>44516</v>
      </c>
      <c r="C723">
        <v>105818</v>
      </c>
      <c r="G723" t="s">
        <v>1009</v>
      </c>
      <c r="H723">
        <v>3</v>
      </c>
      <c r="J723">
        <v>1931</v>
      </c>
      <c r="L723">
        <v>9900</v>
      </c>
      <c r="M723">
        <v>0</v>
      </c>
      <c r="N723">
        <v>0</v>
      </c>
      <c r="Q723">
        <v>500</v>
      </c>
      <c r="S723">
        <v>2022</v>
      </c>
      <c r="T723" s="13" t="s">
        <v>311</v>
      </c>
      <c r="U723" t="e">
        <v>#VALUE!</v>
      </c>
      <c r="V723" t="e">
        <v>#N/A</v>
      </c>
    </row>
    <row r="724" spans="1:22" x14ac:dyDescent="0.25">
      <c r="A724" s="1">
        <v>44516</v>
      </c>
      <c r="C724">
        <v>105818</v>
      </c>
      <c r="G724" t="s">
        <v>1010</v>
      </c>
      <c r="H724">
        <v>3</v>
      </c>
      <c r="J724">
        <v>1931</v>
      </c>
      <c r="L724">
        <v>9900</v>
      </c>
      <c r="M724">
        <v>0</v>
      </c>
      <c r="N724">
        <v>0</v>
      </c>
      <c r="Q724">
        <v>500</v>
      </c>
      <c r="S724">
        <v>2022</v>
      </c>
      <c r="T724" s="13" t="s">
        <v>311</v>
      </c>
      <c r="U724" t="e">
        <v>#VALUE!</v>
      </c>
      <c r="V724" t="e">
        <v>#N/A</v>
      </c>
    </row>
    <row r="725" spans="1:22" x14ac:dyDescent="0.25">
      <c r="A725" s="1">
        <v>44516</v>
      </c>
      <c r="C725">
        <v>105818</v>
      </c>
      <c r="G725" t="s">
        <v>1011</v>
      </c>
      <c r="H725">
        <v>3</v>
      </c>
      <c r="J725">
        <v>1931</v>
      </c>
      <c r="L725">
        <v>9900</v>
      </c>
      <c r="M725">
        <v>0</v>
      </c>
      <c r="N725">
        <v>0</v>
      </c>
      <c r="Q725">
        <v>1000</v>
      </c>
      <c r="S725">
        <v>2022</v>
      </c>
      <c r="T725" s="13" t="s">
        <v>311</v>
      </c>
      <c r="U725" t="e">
        <v>#VALUE!</v>
      </c>
      <c r="V725" t="e">
        <v>#N/A</v>
      </c>
    </row>
    <row r="726" spans="1:22" x14ac:dyDescent="0.25">
      <c r="A726" s="1">
        <v>44516</v>
      </c>
      <c r="C726">
        <v>105818</v>
      </c>
      <c r="G726" t="s">
        <v>1012</v>
      </c>
      <c r="H726">
        <v>3</v>
      </c>
      <c r="J726">
        <v>1931</v>
      </c>
      <c r="L726">
        <v>9900</v>
      </c>
      <c r="M726">
        <v>0</v>
      </c>
      <c r="N726">
        <v>0</v>
      </c>
      <c r="Q726">
        <v>500</v>
      </c>
      <c r="S726">
        <v>2022</v>
      </c>
      <c r="T726" s="13" t="s">
        <v>311</v>
      </c>
      <c r="U726" t="e">
        <v>#VALUE!</v>
      </c>
      <c r="V726" t="e">
        <v>#N/A</v>
      </c>
    </row>
    <row r="727" spans="1:22" x14ac:dyDescent="0.25">
      <c r="A727" s="1">
        <v>44516</v>
      </c>
      <c r="C727">
        <v>105818</v>
      </c>
      <c r="G727" t="s">
        <v>1013</v>
      </c>
      <c r="H727">
        <v>3</v>
      </c>
      <c r="J727">
        <v>1931</v>
      </c>
      <c r="L727">
        <v>9900</v>
      </c>
      <c r="M727">
        <v>0</v>
      </c>
      <c r="N727">
        <v>0</v>
      </c>
      <c r="Q727">
        <v>500</v>
      </c>
      <c r="S727">
        <v>2022</v>
      </c>
      <c r="T727" s="13" t="s">
        <v>311</v>
      </c>
      <c r="U727" t="e">
        <v>#VALUE!</v>
      </c>
      <c r="V727" t="e">
        <v>#N/A</v>
      </c>
    </row>
    <row r="728" spans="1:22" x14ac:dyDescent="0.25">
      <c r="A728" s="1">
        <v>44516</v>
      </c>
      <c r="C728">
        <v>105818</v>
      </c>
      <c r="G728" t="s">
        <v>1014</v>
      </c>
      <c r="H728">
        <v>3</v>
      </c>
      <c r="J728">
        <v>1931</v>
      </c>
      <c r="L728">
        <v>9900</v>
      </c>
      <c r="M728">
        <v>0</v>
      </c>
      <c r="N728">
        <v>0</v>
      </c>
      <c r="Q728">
        <v>200</v>
      </c>
      <c r="S728">
        <v>2022</v>
      </c>
      <c r="T728" s="13" t="s">
        <v>311</v>
      </c>
      <c r="U728" t="e">
        <v>#VALUE!</v>
      </c>
      <c r="V728" t="e">
        <v>#N/A</v>
      </c>
    </row>
    <row r="729" spans="1:22" x14ac:dyDescent="0.25">
      <c r="A729" s="1">
        <v>44546</v>
      </c>
      <c r="B729">
        <v>117879</v>
      </c>
      <c r="D729">
        <v>2200925</v>
      </c>
      <c r="E729">
        <v>18282</v>
      </c>
      <c r="F729" t="s">
        <v>125</v>
      </c>
      <c r="G729" t="s">
        <v>1015</v>
      </c>
      <c r="H729">
        <v>3</v>
      </c>
      <c r="I729">
        <v>2810</v>
      </c>
      <c r="K729">
        <v>640</v>
      </c>
      <c r="L729">
        <v>9900</v>
      </c>
      <c r="M729">
        <v>0</v>
      </c>
      <c r="N729">
        <v>90</v>
      </c>
      <c r="O729">
        <v>0</v>
      </c>
      <c r="P729">
        <v>0</v>
      </c>
      <c r="R729">
        <v>90893</v>
      </c>
      <c r="S729">
        <v>2022</v>
      </c>
      <c r="T729" s="13" t="e">
        <v>#N/A</v>
      </c>
      <c r="U729" t="s">
        <v>321</v>
      </c>
      <c r="V729" t="s">
        <v>326</v>
      </c>
    </row>
    <row r="730" spans="1:22" x14ac:dyDescent="0.25">
      <c r="A730" s="1">
        <v>44539</v>
      </c>
      <c r="B730">
        <v>117821</v>
      </c>
      <c r="D730">
        <v>2200843</v>
      </c>
      <c r="E730">
        <v>18180</v>
      </c>
      <c r="F730" t="s">
        <v>41</v>
      </c>
      <c r="G730" t="s">
        <v>1016</v>
      </c>
      <c r="H730">
        <v>3</v>
      </c>
      <c r="I730">
        <v>2720</v>
      </c>
      <c r="K730">
        <v>640</v>
      </c>
      <c r="L730">
        <v>9900</v>
      </c>
      <c r="M730">
        <v>0</v>
      </c>
      <c r="N730">
        <v>66</v>
      </c>
      <c r="O730">
        <v>0</v>
      </c>
      <c r="P730">
        <v>0</v>
      </c>
      <c r="R730">
        <v>18000</v>
      </c>
      <c r="S730">
        <v>2022</v>
      </c>
      <c r="T730" s="13" t="e">
        <v>#N/A</v>
      </c>
      <c r="U730" t="s">
        <v>320</v>
      </c>
      <c r="V730" t="s">
        <v>326</v>
      </c>
    </row>
    <row r="731" spans="1:22" x14ac:dyDescent="0.25">
      <c r="A731" s="1">
        <v>44539</v>
      </c>
      <c r="B731">
        <v>117821</v>
      </c>
      <c r="D731">
        <v>2200843</v>
      </c>
      <c r="E731">
        <v>18180</v>
      </c>
      <c r="F731" t="s">
        <v>41</v>
      </c>
      <c r="G731" t="s">
        <v>1017</v>
      </c>
      <c r="H731">
        <v>3</v>
      </c>
      <c r="I731">
        <v>2720</v>
      </c>
      <c r="K731">
        <v>640</v>
      </c>
      <c r="L731">
        <v>9900</v>
      </c>
      <c r="M731">
        <v>0</v>
      </c>
      <c r="N731">
        <v>66</v>
      </c>
      <c r="O731">
        <v>0</v>
      </c>
      <c r="P731">
        <v>0</v>
      </c>
      <c r="R731">
        <v>42000</v>
      </c>
      <c r="S731">
        <v>2022</v>
      </c>
      <c r="T731" s="13" t="e">
        <v>#N/A</v>
      </c>
      <c r="U731" t="s">
        <v>320</v>
      </c>
      <c r="V731" t="s">
        <v>326</v>
      </c>
    </row>
    <row r="732" spans="1:22" x14ac:dyDescent="0.25">
      <c r="A732" s="1">
        <v>44546</v>
      </c>
      <c r="B732">
        <v>117891</v>
      </c>
      <c r="D732">
        <v>2101601</v>
      </c>
      <c r="E732">
        <v>24132</v>
      </c>
      <c r="F732" t="s">
        <v>924</v>
      </c>
      <c r="G732" t="s">
        <v>979</v>
      </c>
      <c r="H732">
        <v>3</v>
      </c>
      <c r="I732">
        <v>2720</v>
      </c>
      <c r="K732">
        <v>423</v>
      </c>
      <c r="L732">
        <v>9900</v>
      </c>
      <c r="M732">
        <v>0</v>
      </c>
      <c r="N732">
        <v>2</v>
      </c>
      <c r="O732">
        <v>0</v>
      </c>
      <c r="P732">
        <v>0</v>
      </c>
      <c r="R732">
        <v>15552.6</v>
      </c>
      <c r="S732">
        <v>2022</v>
      </c>
      <c r="T732" s="13" t="e">
        <v>#N/A</v>
      </c>
      <c r="U732" t="s">
        <v>320</v>
      </c>
      <c r="V732" t="s">
        <v>330</v>
      </c>
    </row>
    <row r="733" spans="1:22" x14ac:dyDescent="0.25">
      <c r="A733" s="1">
        <v>44574</v>
      </c>
      <c r="B733">
        <v>118034</v>
      </c>
      <c r="D733">
        <v>2200604</v>
      </c>
      <c r="E733">
        <v>212610</v>
      </c>
      <c r="F733" t="s">
        <v>1018</v>
      </c>
      <c r="G733" t="s">
        <v>1019</v>
      </c>
      <c r="H733">
        <v>3</v>
      </c>
      <c r="I733">
        <v>5200</v>
      </c>
      <c r="K733">
        <v>630</v>
      </c>
      <c r="L733">
        <v>9900</v>
      </c>
      <c r="M733">
        <v>0</v>
      </c>
      <c r="N733">
        <v>90</v>
      </c>
      <c r="O733">
        <v>0</v>
      </c>
      <c r="P733">
        <v>0</v>
      </c>
      <c r="R733">
        <v>12210</v>
      </c>
      <c r="S733">
        <v>2022</v>
      </c>
      <c r="T733" s="13" t="e">
        <v>#N/A</v>
      </c>
      <c r="U733" t="s">
        <v>991</v>
      </c>
      <c r="V733" t="s">
        <v>577</v>
      </c>
    </row>
    <row r="734" spans="1:22" x14ac:dyDescent="0.25">
      <c r="A734" s="1">
        <v>44588</v>
      </c>
      <c r="B734">
        <v>591599</v>
      </c>
      <c r="D734">
        <v>2200888</v>
      </c>
      <c r="E734">
        <v>212652</v>
      </c>
      <c r="F734" t="s">
        <v>1020</v>
      </c>
      <c r="G734" t="s">
        <v>1021</v>
      </c>
      <c r="H734">
        <v>3</v>
      </c>
      <c r="I734">
        <v>4134</v>
      </c>
      <c r="K734">
        <v>519</v>
      </c>
      <c r="L734">
        <v>9900</v>
      </c>
      <c r="M734">
        <v>0</v>
      </c>
      <c r="N734">
        <v>2</v>
      </c>
      <c r="O734">
        <v>0</v>
      </c>
      <c r="P734">
        <v>0</v>
      </c>
      <c r="R734">
        <v>21.99</v>
      </c>
      <c r="S734">
        <v>2022</v>
      </c>
      <c r="T734" s="13" t="e">
        <v>#N/A</v>
      </c>
      <c r="U734" t="s">
        <v>322</v>
      </c>
      <c r="V734" t="s">
        <v>333</v>
      </c>
    </row>
    <row r="735" spans="1:22" x14ac:dyDescent="0.25">
      <c r="A735" s="1">
        <v>44581</v>
      </c>
      <c r="B735">
        <v>118075</v>
      </c>
      <c r="D735">
        <v>2200977</v>
      </c>
      <c r="E735">
        <v>212655</v>
      </c>
      <c r="F735" t="s">
        <v>1022</v>
      </c>
      <c r="G735" t="s">
        <v>1023</v>
      </c>
      <c r="H735">
        <v>3</v>
      </c>
      <c r="I735">
        <v>5600</v>
      </c>
      <c r="K735">
        <v>620</v>
      </c>
      <c r="L735">
        <v>9900</v>
      </c>
      <c r="M735">
        <v>0</v>
      </c>
      <c r="N735">
        <v>4</v>
      </c>
      <c r="O735">
        <v>0</v>
      </c>
      <c r="P735">
        <v>0</v>
      </c>
      <c r="R735">
        <v>3665</v>
      </c>
      <c r="S735">
        <v>2022</v>
      </c>
      <c r="T735" s="13" t="e">
        <v>#N/A</v>
      </c>
      <c r="U735" t="s">
        <v>950</v>
      </c>
      <c r="V735" t="s">
        <v>493</v>
      </c>
    </row>
    <row r="736" spans="1:22" x14ac:dyDescent="0.25">
      <c r="A736" s="1">
        <v>44567</v>
      </c>
      <c r="B736">
        <v>117972</v>
      </c>
      <c r="D736">
        <v>2200888</v>
      </c>
      <c r="E736">
        <v>20941</v>
      </c>
      <c r="F736" t="s">
        <v>1024</v>
      </c>
      <c r="G736" t="s">
        <v>1021</v>
      </c>
      <c r="H736">
        <v>3</v>
      </c>
      <c r="I736">
        <v>4134</v>
      </c>
      <c r="K736">
        <v>519</v>
      </c>
      <c r="L736">
        <v>9900</v>
      </c>
      <c r="M736">
        <v>0</v>
      </c>
      <c r="N736">
        <v>2</v>
      </c>
      <c r="O736">
        <v>0</v>
      </c>
      <c r="P736">
        <v>0</v>
      </c>
      <c r="R736">
        <v>1162.1400000000001</v>
      </c>
      <c r="S736">
        <v>2022</v>
      </c>
      <c r="T736" s="13" t="e">
        <v>#N/A</v>
      </c>
      <c r="U736" t="s">
        <v>322</v>
      </c>
      <c r="V736" t="s">
        <v>333</v>
      </c>
    </row>
    <row r="737" spans="1:22" x14ac:dyDescent="0.25">
      <c r="A737" s="1">
        <v>44588</v>
      </c>
      <c r="B737">
        <v>118100</v>
      </c>
      <c r="D737">
        <v>2200981</v>
      </c>
      <c r="E737">
        <v>16216</v>
      </c>
      <c r="F737" t="s">
        <v>43</v>
      </c>
      <c r="G737" t="s">
        <v>1025</v>
      </c>
      <c r="H737">
        <v>3</v>
      </c>
      <c r="I737">
        <v>5600</v>
      </c>
      <c r="K737">
        <v>620</v>
      </c>
      <c r="L737">
        <v>9900</v>
      </c>
      <c r="M737">
        <v>0</v>
      </c>
      <c r="N737">
        <v>3</v>
      </c>
      <c r="O737">
        <v>0</v>
      </c>
      <c r="P737">
        <v>0</v>
      </c>
      <c r="R737">
        <v>17970</v>
      </c>
      <c r="S737">
        <v>2022</v>
      </c>
      <c r="T737" s="13" t="e">
        <v>#N/A</v>
      </c>
      <c r="U737" t="s">
        <v>950</v>
      </c>
      <c r="V737" t="s">
        <v>493</v>
      </c>
    </row>
    <row r="738" spans="1:22" x14ac:dyDescent="0.25">
      <c r="A738" s="1">
        <v>44588</v>
      </c>
      <c r="B738">
        <v>591599</v>
      </c>
      <c r="D738">
        <v>2200888</v>
      </c>
      <c r="E738">
        <v>212652</v>
      </c>
      <c r="F738" t="s">
        <v>1020</v>
      </c>
      <c r="G738" t="s">
        <v>1021</v>
      </c>
      <c r="H738">
        <v>3</v>
      </c>
      <c r="I738">
        <v>4134</v>
      </c>
      <c r="K738">
        <v>519</v>
      </c>
      <c r="L738">
        <v>9900</v>
      </c>
      <c r="M738">
        <v>0</v>
      </c>
      <c r="N738">
        <v>2</v>
      </c>
      <c r="O738">
        <v>0</v>
      </c>
      <c r="P738">
        <v>0</v>
      </c>
      <c r="R738">
        <v>1316</v>
      </c>
      <c r="S738">
        <v>2022</v>
      </c>
      <c r="T738" s="13" t="e">
        <v>#N/A</v>
      </c>
      <c r="U738" t="s">
        <v>322</v>
      </c>
      <c r="V738" t="s">
        <v>333</v>
      </c>
    </row>
    <row r="739" spans="1:22" x14ac:dyDescent="0.25">
      <c r="A739" s="1">
        <v>44574</v>
      </c>
      <c r="B739">
        <v>118034</v>
      </c>
      <c r="D739">
        <v>2200604</v>
      </c>
      <c r="E739">
        <v>212610</v>
      </c>
      <c r="F739" t="s">
        <v>1018</v>
      </c>
      <c r="G739" t="s">
        <v>1026</v>
      </c>
      <c r="H739">
        <v>3</v>
      </c>
      <c r="I739">
        <v>5200</v>
      </c>
      <c r="K739">
        <v>630</v>
      </c>
      <c r="L739">
        <v>9900</v>
      </c>
      <c r="M739">
        <v>0</v>
      </c>
      <c r="N739">
        <v>90</v>
      </c>
      <c r="O739">
        <v>0</v>
      </c>
      <c r="P739">
        <v>0</v>
      </c>
      <c r="R739">
        <v>6710</v>
      </c>
      <c r="S739">
        <v>2022</v>
      </c>
      <c r="T739" s="13" t="e">
        <v>#N/A</v>
      </c>
      <c r="U739" t="s">
        <v>991</v>
      </c>
      <c r="V739" t="s">
        <v>577</v>
      </c>
    </row>
  </sheetData>
  <autoFilter ref="A1:V677">
    <filterColumn colId="18">
      <filters>
        <filter val="2021"/>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8"/>
  <sheetViews>
    <sheetView topLeftCell="A831" workbookViewId="0">
      <selection activeCell="A860" sqref="A860:V868"/>
    </sheetView>
  </sheetViews>
  <sheetFormatPr defaultRowHeight="15" x14ac:dyDescent="0.25"/>
  <cols>
    <col min="1" max="1" width="15.85546875" bestFit="1" customWidth="1"/>
    <col min="20" max="20" width="13.42578125" bestFit="1" customWidth="1"/>
    <col min="21" max="21" width="30.5703125" bestFit="1" customWidth="1"/>
  </cols>
  <sheetData>
    <row r="1" spans="1:2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x14ac:dyDescent="0.25">
      <c r="A2" s="1">
        <v>42206</v>
      </c>
      <c r="B2">
        <v>100554</v>
      </c>
      <c r="D2">
        <v>1555462</v>
      </c>
      <c r="E2">
        <v>4235</v>
      </c>
      <c r="F2" t="s">
        <v>32</v>
      </c>
      <c r="G2" t="s">
        <v>359</v>
      </c>
      <c r="H2">
        <v>1</v>
      </c>
      <c r="I2">
        <v>1120</v>
      </c>
      <c r="K2">
        <v>640</v>
      </c>
      <c r="L2">
        <v>0</v>
      </c>
      <c r="M2">
        <v>0</v>
      </c>
      <c r="N2">
        <v>10</v>
      </c>
      <c r="O2">
        <v>0</v>
      </c>
      <c r="P2">
        <v>0</v>
      </c>
      <c r="Q2">
        <v>0</v>
      </c>
      <c r="R2">
        <v>2474.9</v>
      </c>
      <c r="S2">
        <v>2016</v>
      </c>
      <c r="T2" t="e">
        <v>#N/A</v>
      </c>
      <c r="U2" t="s">
        <v>316</v>
      </c>
      <c r="V2" t="s">
        <v>326</v>
      </c>
    </row>
    <row r="3" spans="1:22" x14ac:dyDescent="0.25">
      <c r="A3" s="1">
        <v>42206</v>
      </c>
      <c r="B3">
        <v>100554</v>
      </c>
      <c r="D3">
        <v>1555462</v>
      </c>
      <c r="E3">
        <v>4235</v>
      </c>
      <c r="F3" t="s">
        <v>32</v>
      </c>
      <c r="G3" t="s">
        <v>376</v>
      </c>
      <c r="H3">
        <v>1</v>
      </c>
      <c r="I3">
        <v>1120</v>
      </c>
      <c r="K3">
        <v>640</v>
      </c>
      <c r="L3">
        <v>0</v>
      </c>
      <c r="M3">
        <v>0</v>
      </c>
      <c r="N3">
        <v>10</v>
      </c>
      <c r="O3">
        <v>0</v>
      </c>
      <c r="P3">
        <v>0</v>
      </c>
      <c r="Q3">
        <v>0</v>
      </c>
      <c r="R3">
        <v>0</v>
      </c>
      <c r="S3">
        <v>2016</v>
      </c>
      <c r="T3" t="e">
        <v>#N/A</v>
      </c>
      <c r="U3" t="s">
        <v>316</v>
      </c>
      <c r="V3" t="s">
        <v>326</v>
      </c>
    </row>
    <row r="4" spans="1:22" x14ac:dyDescent="0.25">
      <c r="A4" s="1">
        <v>42206</v>
      </c>
      <c r="B4">
        <v>100554</v>
      </c>
      <c r="D4">
        <v>1555462</v>
      </c>
      <c r="E4">
        <v>4235</v>
      </c>
      <c r="F4" t="s">
        <v>32</v>
      </c>
      <c r="G4" t="s">
        <v>359</v>
      </c>
      <c r="H4">
        <v>1</v>
      </c>
      <c r="I4">
        <v>1120</v>
      </c>
      <c r="K4">
        <v>640</v>
      </c>
      <c r="L4">
        <v>0</v>
      </c>
      <c r="M4">
        <v>0</v>
      </c>
      <c r="N4">
        <v>10</v>
      </c>
      <c r="O4">
        <v>0</v>
      </c>
      <c r="P4">
        <v>0</v>
      </c>
      <c r="Q4">
        <v>0</v>
      </c>
      <c r="R4">
        <v>300</v>
      </c>
      <c r="S4">
        <v>2016</v>
      </c>
      <c r="T4" t="e">
        <v>#N/A</v>
      </c>
      <c r="U4" t="s">
        <v>316</v>
      </c>
      <c r="V4" t="s">
        <v>326</v>
      </c>
    </row>
    <row r="5" spans="1:22" x14ac:dyDescent="0.25">
      <c r="A5" s="1">
        <v>42213</v>
      </c>
      <c r="B5">
        <v>100583</v>
      </c>
      <c r="D5">
        <v>161024</v>
      </c>
      <c r="E5">
        <v>6097</v>
      </c>
      <c r="F5" t="s">
        <v>66</v>
      </c>
      <c r="G5" t="s">
        <v>377</v>
      </c>
      <c r="H5">
        <v>1</v>
      </c>
      <c r="I5">
        <v>2421</v>
      </c>
      <c r="K5">
        <v>640</v>
      </c>
      <c r="L5">
        <v>0</v>
      </c>
      <c r="M5">
        <v>0</v>
      </c>
      <c r="N5">
        <v>10</v>
      </c>
      <c r="O5">
        <v>0</v>
      </c>
      <c r="P5">
        <v>0</v>
      </c>
      <c r="Q5">
        <v>0</v>
      </c>
      <c r="R5">
        <v>1360</v>
      </c>
      <c r="S5">
        <v>2016</v>
      </c>
      <c r="T5" t="e">
        <v>#N/A</v>
      </c>
      <c r="U5" t="s">
        <v>318</v>
      </c>
      <c r="V5" t="s">
        <v>326</v>
      </c>
    </row>
    <row r="6" spans="1:22" x14ac:dyDescent="0.25">
      <c r="A6" s="1">
        <v>42213</v>
      </c>
      <c r="B6">
        <v>100583</v>
      </c>
      <c r="D6">
        <v>161024</v>
      </c>
      <c r="E6">
        <v>6097</v>
      </c>
      <c r="F6" t="s">
        <v>66</v>
      </c>
      <c r="G6" t="s">
        <v>378</v>
      </c>
      <c r="H6">
        <v>1</v>
      </c>
      <c r="I6">
        <v>2421</v>
      </c>
      <c r="K6">
        <v>640</v>
      </c>
      <c r="L6">
        <v>0</v>
      </c>
      <c r="M6">
        <v>0</v>
      </c>
      <c r="N6">
        <v>10</v>
      </c>
      <c r="O6">
        <v>0</v>
      </c>
      <c r="P6">
        <v>0</v>
      </c>
      <c r="Q6">
        <v>0</v>
      </c>
      <c r="R6">
        <v>350</v>
      </c>
      <c r="S6">
        <v>2016</v>
      </c>
      <c r="T6" t="e">
        <v>#N/A</v>
      </c>
      <c r="U6" t="s">
        <v>318</v>
      </c>
      <c r="V6" t="s">
        <v>326</v>
      </c>
    </row>
    <row r="7" spans="1:22" x14ac:dyDescent="0.25">
      <c r="A7" s="1">
        <v>42213</v>
      </c>
      <c r="B7">
        <v>100583</v>
      </c>
      <c r="D7">
        <v>161024</v>
      </c>
      <c r="E7">
        <v>6097</v>
      </c>
      <c r="F7" t="s">
        <v>66</v>
      </c>
      <c r="G7" t="s">
        <v>379</v>
      </c>
      <c r="H7">
        <v>1</v>
      </c>
      <c r="I7">
        <v>2421</v>
      </c>
      <c r="K7">
        <v>640</v>
      </c>
      <c r="L7">
        <v>0</v>
      </c>
      <c r="M7">
        <v>0</v>
      </c>
      <c r="N7">
        <v>10</v>
      </c>
      <c r="O7">
        <v>0</v>
      </c>
      <c r="P7">
        <v>0</v>
      </c>
      <c r="Q7">
        <v>0</v>
      </c>
      <c r="R7">
        <v>150</v>
      </c>
      <c r="S7">
        <v>2016</v>
      </c>
      <c r="T7" t="e">
        <v>#N/A</v>
      </c>
      <c r="U7" t="s">
        <v>318</v>
      </c>
      <c r="V7" t="s">
        <v>326</v>
      </c>
    </row>
    <row r="8" spans="1:22" x14ac:dyDescent="0.25">
      <c r="A8" s="1">
        <v>42214</v>
      </c>
      <c r="B8">
        <v>100593</v>
      </c>
      <c r="D8">
        <v>1555500</v>
      </c>
      <c r="E8">
        <v>20190</v>
      </c>
      <c r="F8" t="s">
        <v>380</v>
      </c>
      <c r="G8" t="s">
        <v>381</v>
      </c>
      <c r="H8">
        <v>1</v>
      </c>
      <c r="I8">
        <v>1130</v>
      </c>
      <c r="K8">
        <v>640</v>
      </c>
      <c r="L8">
        <v>0</v>
      </c>
      <c r="M8">
        <v>31700</v>
      </c>
      <c r="N8">
        <v>1</v>
      </c>
      <c r="O8">
        <v>0</v>
      </c>
      <c r="P8">
        <v>0</v>
      </c>
      <c r="Q8">
        <v>0</v>
      </c>
      <c r="R8">
        <v>0</v>
      </c>
      <c r="S8">
        <v>2016</v>
      </c>
      <c r="T8" t="e">
        <v>#N/A</v>
      </c>
      <c r="U8" t="s">
        <v>316</v>
      </c>
      <c r="V8" t="s">
        <v>326</v>
      </c>
    </row>
    <row r="9" spans="1:22" x14ac:dyDescent="0.25">
      <c r="A9" s="1">
        <v>42220</v>
      </c>
      <c r="B9">
        <v>100616</v>
      </c>
      <c r="D9">
        <v>1655194</v>
      </c>
      <c r="E9">
        <v>191</v>
      </c>
      <c r="F9" t="s">
        <v>363</v>
      </c>
      <c r="G9" t="s">
        <v>382</v>
      </c>
      <c r="H9">
        <v>1</v>
      </c>
      <c r="I9">
        <v>2510</v>
      </c>
      <c r="K9">
        <v>640</v>
      </c>
      <c r="L9">
        <v>0</v>
      </c>
      <c r="M9">
        <v>0</v>
      </c>
      <c r="N9">
        <v>55</v>
      </c>
      <c r="O9">
        <v>0</v>
      </c>
      <c r="P9">
        <v>0</v>
      </c>
      <c r="Q9">
        <v>0</v>
      </c>
      <c r="R9">
        <v>854</v>
      </c>
      <c r="S9">
        <v>2016</v>
      </c>
      <c r="T9" t="e">
        <v>#N/A</v>
      </c>
      <c r="U9" t="s">
        <v>319</v>
      </c>
      <c r="V9" t="s">
        <v>326</v>
      </c>
    </row>
    <row r="10" spans="1:22" x14ac:dyDescent="0.25">
      <c r="A10" s="1">
        <v>42220</v>
      </c>
      <c r="B10">
        <v>100616</v>
      </c>
      <c r="D10">
        <v>1655194</v>
      </c>
      <c r="E10">
        <v>191</v>
      </c>
      <c r="F10" t="s">
        <v>363</v>
      </c>
      <c r="G10" t="s">
        <v>383</v>
      </c>
      <c r="H10">
        <v>1</v>
      </c>
      <c r="I10">
        <v>2510</v>
      </c>
      <c r="K10">
        <v>640</v>
      </c>
      <c r="L10">
        <v>0</v>
      </c>
      <c r="M10">
        <v>0</v>
      </c>
      <c r="N10">
        <v>55</v>
      </c>
      <c r="O10">
        <v>0</v>
      </c>
      <c r="P10">
        <v>0</v>
      </c>
      <c r="Q10">
        <v>0</v>
      </c>
      <c r="R10">
        <v>99</v>
      </c>
      <c r="S10">
        <v>2016</v>
      </c>
      <c r="T10" t="e">
        <v>#N/A</v>
      </c>
      <c r="U10" t="s">
        <v>319</v>
      </c>
      <c r="V10" t="s">
        <v>326</v>
      </c>
    </row>
    <row r="11" spans="1:22" x14ac:dyDescent="0.25">
      <c r="A11" s="1">
        <v>42220</v>
      </c>
      <c r="B11">
        <v>100616</v>
      </c>
      <c r="D11">
        <v>1655194</v>
      </c>
      <c r="E11">
        <v>191</v>
      </c>
      <c r="F11" t="s">
        <v>363</v>
      </c>
      <c r="G11" t="s">
        <v>22</v>
      </c>
      <c r="H11">
        <v>1</v>
      </c>
      <c r="I11">
        <v>2510</v>
      </c>
      <c r="K11">
        <v>640</v>
      </c>
      <c r="L11">
        <v>0</v>
      </c>
      <c r="M11">
        <v>0</v>
      </c>
      <c r="N11">
        <v>55</v>
      </c>
      <c r="O11">
        <v>0</v>
      </c>
      <c r="P11">
        <v>0</v>
      </c>
      <c r="Q11">
        <v>0</v>
      </c>
      <c r="R11">
        <v>0</v>
      </c>
      <c r="S11">
        <v>2016</v>
      </c>
      <c r="T11" t="e">
        <v>#N/A</v>
      </c>
      <c r="U11" t="s">
        <v>319</v>
      </c>
      <c r="V11" t="s">
        <v>326</v>
      </c>
    </row>
    <row r="12" spans="1:22" x14ac:dyDescent="0.25">
      <c r="A12" s="1">
        <v>42221</v>
      </c>
      <c r="B12">
        <v>100617</v>
      </c>
      <c r="D12">
        <v>1655208</v>
      </c>
      <c r="E12">
        <v>4235</v>
      </c>
      <c r="F12" t="s">
        <v>32</v>
      </c>
      <c r="G12" t="s">
        <v>384</v>
      </c>
      <c r="H12">
        <v>1</v>
      </c>
      <c r="I12">
        <v>1120</v>
      </c>
      <c r="K12">
        <v>640</v>
      </c>
      <c r="L12">
        <v>0</v>
      </c>
      <c r="M12">
        <v>31700</v>
      </c>
      <c r="N12">
        <v>10</v>
      </c>
      <c r="O12">
        <v>0</v>
      </c>
      <c r="P12">
        <v>205</v>
      </c>
      <c r="Q12">
        <v>0</v>
      </c>
      <c r="R12">
        <v>750</v>
      </c>
      <c r="S12">
        <v>2016</v>
      </c>
      <c r="T12" t="e">
        <v>#N/A</v>
      </c>
      <c r="U12" t="s">
        <v>316</v>
      </c>
      <c r="V12" t="s">
        <v>326</v>
      </c>
    </row>
    <row r="13" spans="1:22" x14ac:dyDescent="0.25">
      <c r="A13" s="1">
        <v>42221</v>
      </c>
      <c r="B13">
        <v>100617</v>
      </c>
      <c r="D13">
        <v>1655208</v>
      </c>
      <c r="E13">
        <v>4235</v>
      </c>
      <c r="F13" t="s">
        <v>32</v>
      </c>
      <c r="G13" t="e">
        <v>#NAME?</v>
      </c>
      <c r="H13">
        <v>1</v>
      </c>
      <c r="I13">
        <v>1120</v>
      </c>
      <c r="K13">
        <v>640</v>
      </c>
      <c r="L13">
        <v>0</v>
      </c>
      <c r="M13">
        <v>31700</v>
      </c>
      <c r="N13">
        <v>11</v>
      </c>
      <c r="O13">
        <v>0</v>
      </c>
      <c r="P13">
        <v>205</v>
      </c>
      <c r="Q13">
        <v>0</v>
      </c>
      <c r="R13">
        <v>750</v>
      </c>
      <c r="S13">
        <v>2016</v>
      </c>
      <c r="T13" t="e">
        <v>#N/A</v>
      </c>
      <c r="U13" t="s">
        <v>316</v>
      </c>
      <c r="V13" t="s">
        <v>326</v>
      </c>
    </row>
    <row r="14" spans="1:22" x14ac:dyDescent="0.25">
      <c r="A14" s="1">
        <v>42221</v>
      </c>
      <c r="B14">
        <v>100617</v>
      </c>
      <c r="D14">
        <v>1655208</v>
      </c>
      <c r="E14">
        <v>4235</v>
      </c>
      <c r="F14" t="s">
        <v>32</v>
      </c>
      <c r="G14" t="e">
        <v>#NAME?</v>
      </c>
      <c r="H14">
        <v>1</v>
      </c>
      <c r="I14">
        <v>1120</v>
      </c>
      <c r="K14">
        <v>640</v>
      </c>
      <c r="L14">
        <v>0</v>
      </c>
      <c r="M14">
        <v>0</v>
      </c>
      <c r="N14">
        <v>10</v>
      </c>
      <c r="O14">
        <v>0</v>
      </c>
      <c r="P14">
        <v>0</v>
      </c>
      <c r="Q14">
        <v>0</v>
      </c>
      <c r="R14">
        <v>1500</v>
      </c>
      <c r="S14">
        <v>2016</v>
      </c>
      <c r="T14" t="e">
        <v>#N/A</v>
      </c>
      <c r="U14" t="s">
        <v>316</v>
      </c>
      <c r="V14" t="s">
        <v>326</v>
      </c>
    </row>
    <row r="15" spans="1:22" x14ac:dyDescent="0.25">
      <c r="A15" s="1">
        <v>42221</v>
      </c>
      <c r="B15">
        <v>100617</v>
      </c>
      <c r="D15">
        <v>1655208</v>
      </c>
      <c r="E15">
        <v>4235</v>
      </c>
      <c r="F15" t="s">
        <v>32</v>
      </c>
      <c r="G15" t="s">
        <v>385</v>
      </c>
      <c r="H15">
        <v>1</v>
      </c>
      <c r="I15">
        <v>1130</v>
      </c>
      <c r="K15">
        <v>640</v>
      </c>
      <c r="L15">
        <v>0</v>
      </c>
      <c r="M15">
        <v>31700</v>
      </c>
      <c r="N15">
        <v>1</v>
      </c>
      <c r="O15">
        <v>0</v>
      </c>
      <c r="P15">
        <v>0</v>
      </c>
      <c r="Q15">
        <v>0</v>
      </c>
      <c r="R15">
        <v>0</v>
      </c>
      <c r="S15">
        <v>2016</v>
      </c>
      <c r="T15" t="e">
        <v>#N/A</v>
      </c>
      <c r="U15" t="s">
        <v>316</v>
      </c>
      <c r="V15" t="s">
        <v>326</v>
      </c>
    </row>
    <row r="16" spans="1:22" x14ac:dyDescent="0.25">
      <c r="A16" s="1">
        <v>42221</v>
      </c>
      <c r="B16">
        <v>100617</v>
      </c>
      <c r="D16">
        <v>1655208</v>
      </c>
      <c r="E16">
        <v>4235</v>
      </c>
      <c r="F16" t="s">
        <v>32</v>
      </c>
      <c r="G16" t="s">
        <v>370</v>
      </c>
      <c r="H16">
        <v>1</v>
      </c>
      <c r="I16">
        <v>1120</v>
      </c>
      <c r="K16">
        <v>640</v>
      </c>
      <c r="L16">
        <v>0</v>
      </c>
      <c r="M16">
        <v>31700</v>
      </c>
      <c r="N16">
        <v>10</v>
      </c>
      <c r="O16">
        <v>0</v>
      </c>
      <c r="P16">
        <v>205</v>
      </c>
      <c r="Q16">
        <v>0</v>
      </c>
      <c r="R16">
        <v>4975</v>
      </c>
      <c r="S16">
        <v>2016</v>
      </c>
      <c r="T16" t="e">
        <v>#N/A</v>
      </c>
      <c r="U16" t="s">
        <v>316</v>
      </c>
      <c r="V16" t="s">
        <v>326</v>
      </c>
    </row>
    <row r="17" spans="1:22" x14ac:dyDescent="0.25">
      <c r="A17" s="1">
        <v>42221</v>
      </c>
      <c r="B17">
        <v>100617</v>
      </c>
      <c r="D17">
        <v>1655208</v>
      </c>
      <c r="E17">
        <v>4235</v>
      </c>
      <c r="F17" t="s">
        <v>32</v>
      </c>
      <c r="G17" t="e">
        <v>#NAME?</v>
      </c>
      <c r="H17">
        <v>1</v>
      </c>
      <c r="I17">
        <v>1120</v>
      </c>
      <c r="K17">
        <v>640</v>
      </c>
      <c r="L17">
        <v>0</v>
      </c>
      <c r="M17">
        <v>31700</v>
      </c>
      <c r="N17">
        <v>11</v>
      </c>
      <c r="O17">
        <v>0</v>
      </c>
      <c r="P17">
        <v>205</v>
      </c>
      <c r="Q17">
        <v>0</v>
      </c>
      <c r="R17">
        <v>4975</v>
      </c>
      <c r="S17">
        <v>2016</v>
      </c>
      <c r="T17" t="e">
        <v>#N/A</v>
      </c>
      <c r="U17" t="s">
        <v>316</v>
      </c>
      <c r="V17" t="s">
        <v>326</v>
      </c>
    </row>
    <row r="18" spans="1:22" x14ac:dyDescent="0.25">
      <c r="A18" s="1">
        <v>42221</v>
      </c>
      <c r="B18">
        <v>100617</v>
      </c>
      <c r="D18">
        <v>1655208</v>
      </c>
      <c r="E18">
        <v>4235</v>
      </c>
      <c r="F18" t="s">
        <v>32</v>
      </c>
      <c r="G18" t="e">
        <v>#NAME?</v>
      </c>
      <c r="H18">
        <v>1</v>
      </c>
      <c r="I18">
        <v>1120</v>
      </c>
      <c r="K18">
        <v>640</v>
      </c>
      <c r="L18">
        <v>0</v>
      </c>
      <c r="M18">
        <v>0</v>
      </c>
      <c r="N18">
        <v>10</v>
      </c>
      <c r="O18">
        <v>0</v>
      </c>
      <c r="P18">
        <v>0</v>
      </c>
      <c r="Q18">
        <v>0</v>
      </c>
      <c r="R18">
        <v>9950</v>
      </c>
      <c r="S18">
        <v>2016</v>
      </c>
      <c r="T18" t="e">
        <v>#N/A</v>
      </c>
      <c r="U18" t="s">
        <v>316</v>
      </c>
      <c r="V18" t="s">
        <v>326</v>
      </c>
    </row>
    <row r="19" spans="1:22" x14ac:dyDescent="0.25">
      <c r="A19" s="1">
        <v>42221</v>
      </c>
      <c r="B19">
        <v>100618</v>
      </c>
      <c r="D19">
        <v>1655101</v>
      </c>
      <c r="E19">
        <v>77</v>
      </c>
      <c r="F19" t="s">
        <v>386</v>
      </c>
      <c r="G19" t="s">
        <v>387</v>
      </c>
      <c r="H19">
        <v>1</v>
      </c>
      <c r="I19">
        <v>1230</v>
      </c>
      <c r="K19">
        <v>640</v>
      </c>
      <c r="L19">
        <v>0</v>
      </c>
      <c r="M19">
        <v>0</v>
      </c>
      <c r="N19">
        <v>3</v>
      </c>
      <c r="O19">
        <v>0</v>
      </c>
      <c r="P19">
        <v>414</v>
      </c>
      <c r="Q19">
        <v>0</v>
      </c>
      <c r="R19">
        <v>437.28</v>
      </c>
      <c r="S19">
        <v>2016</v>
      </c>
      <c r="T19" t="e">
        <v>#N/A</v>
      </c>
      <c r="U19" t="s">
        <v>317</v>
      </c>
      <c r="V19" t="s">
        <v>326</v>
      </c>
    </row>
    <row r="20" spans="1:22" x14ac:dyDescent="0.25">
      <c r="A20" s="1">
        <v>42221</v>
      </c>
      <c r="B20">
        <v>100618</v>
      </c>
      <c r="D20">
        <v>1655101</v>
      </c>
      <c r="E20">
        <v>77</v>
      </c>
      <c r="F20" t="s">
        <v>386</v>
      </c>
      <c r="G20" t="s">
        <v>388</v>
      </c>
      <c r="H20">
        <v>1</v>
      </c>
      <c r="I20">
        <v>1230</v>
      </c>
      <c r="K20">
        <v>640</v>
      </c>
      <c r="L20">
        <v>0</v>
      </c>
      <c r="M20">
        <v>0</v>
      </c>
      <c r="N20">
        <v>4</v>
      </c>
      <c r="O20">
        <v>0</v>
      </c>
      <c r="P20">
        <v>414</v>
      </c>
      <c r="Q20">
        <v>0</v>
      </c>
      <c r="R20">
        <v>437.28</v>
      </c>
      <c r="S20">
        <v>2016</v>
      </c>
      <c r="T20" t="e">
        <v>#N/A</v>
      </c>
      <c r="U20" t="s">
        <v>317</v>
      </c>
      <c r="V20" t="s">
        <v>326</v>
      </c>
    </row>
    <row r="21" spans="1:22" x14ac:dyDescent="0.25">
      <c r="A21" s="1">
        <v>42221</v>
      </c>
      <c r="B21">
        <v>100618</v>
      </c>
      <c r="D21">
        <v>1655101</v>
      </c>
      <c r="E21">
        <v>77</v>
      </c>
      <c r="F21" t="s">
        <v>386</v>
      </c>
      <c r="G21" t="s">
        <v>388</v>
      </c>
      <c r="H21">
        <v>1</v>
      </c>
      <c r="I21">
        <v>1230</v>
      </c>
      <c r="K21">
        <v>640</v>
      </c>
      <c r="L21">
        <v>0</v>
      </c>
      <c r="M21">
        <v>0</v>
      </c>
      <c r="N21">
        <v>8</v>
      </c>
      <c r="O21">
        <v>0</v>
      </c>
      <c r="P21">
        <v>414</v>
      </c>
      <c r="Q21">
        <v>0</v>
      </c>
      <c r="R21">
        <v>437.28</v>
      </c>
      <c r="S21">
        <v>2016</v>
      </c>
      <c r="T21" t="e">
        <v>#N/A</v>
      </c>
      <c r="U21" t="s">
        <v>317</v>
      </c>
      <c r="V21" t="s">
        <v>326</v>
      </c>
    </row>
    <row r="22" spans="1:22" x14ac:dyDescent="0.25">
      <c r="A22" s="1">
        <v>42221</v>
      </c>
      <c r="B22">
        <v>100618</v>
      </c>
      <c r="D22">
        <v>1655101</v>
      </c>
      <c r="E22">
        <v>77</v>
      </c>
      <c r="F22" t="s">
        <v>386</v>
      </c>
      <c r="G22" t="s">
        <v>388</v>
      </c>
      <c r="H22">
        <v>1</v>
      </c>
      <c r="I22">
        <v>1240</v>
      </c>
      <c r="K22">
        <v>640</v>
      </c>
      <c r="L22">
        <v>0</v>
      </c>
      <c r="M22">
        <v>0</v>
      </c>
      <c r="N22">
        <v>10</v>
      </c>
      <c r="O22">
        <v>0</v>
      </c>
      <c r="P22">
        <v>414</v>
      </c>
      <c r="Q22">
        <v>0</v>
      </c>
      <c r="R22">
        <v>437.28</v>
      </c>
      <c r="S22">
        <v>2016</v>
      </c>
      <c r="T22" t="e">
        <v>#N/A</v>
      </c>
      <c r="U22" t="s">
        <v>317</v>
      </c>
      <c r="V22" t="s">
        <v>326</v>
      </c>
    </row>
    <row r="23" spans="1:22" x14ac:dyDescent="0.25">
      <c r="A23" s="1">
        <v>42221</v>
      </c>
      <c r="B23">
        <v>100618</v>
      </c>
      <c r="D23">
        <v>1655101</v>
      </c>
      <c r="E23">
        <v>77</v>
      </c>
      <c r="F23" t="s">
        <v>386</v>
      </c>
      <c r="G23" t="s">
        <v>388</v>
      </c>
      <c r="H23">
        <v>1</v>
      </c>
      <c r="I23">
        <v>1240</v>
      </c>
      <c r="K23">
        <v>640</v>
      </c>
      <c r="L23">
        <v>0</v>
      </c>
      <c r="M23">
        <v>0</v>
      </c>
      <c r="N23">
        <v>11</v>
      </c>
      <c r="O23">
        <v>0</v>
      </c>
      <c r="P23">
        <v>414</v>
      </c>
      <c r="Q23">
        <v>0</v>
      </c>
      <c r="R23">
        <v>437.29</v>
      </c>
      <c r="S23">
        <v>2016</v>
      </c>
      <c r="T23" t="e">
        <v>#N/A</v>
      </c>
      <c r="U23" t="s">
        <v>317</v>
      </c>
      <c r="V23" t="s">
        <v>326</v>
      </c>
    </row>
    <row r="24" spans="1:22" x14ac:dyDescent="0.25">
      <c r="A24" s="1">
        <v>42221</v>
      </c>
      <c r="B24">
        <v>100618</v>
      </c>
      <c r="D24">
        <v>1655101</v>
      </c>
      <c r="E24">
        <v>77</v>
      </c>
      <c r="F24" t="s">
        <v>386</v>
      </c>
      <c r="G24" t="s">
        <v>388</v>
      </c>
      <c r="H24">
        <v>1</v>
      </c>
      <c r="I24">
        <v>1240</v>
      </c>
      <c r="K24">
        <v>640</v>
      </c>
      <c r="L24">
        <v>0</v>
      </c>
      <c r="M24">
        <v>0</v>
      </c>
      <c r="N24">
        <v>1</v>
      </c>
      <c r="O24">
        <v>0</v>
      </c>
      <c r="P24">
        <v>414</v>
      </c>
      <c r="Q24">
        <v>0</v>
      </c>
      <c r="R24">
        <v>437.29</v>
      </c>
      <c r="S24">
        <v>2016</v>
      </c>
      <c r="T24" t="e">
        <v>#N/A</v>
      </c>
      <c r="U24" t="s">
        <v>317</v>
      </c>
      <c r="V24" t="s">
        <v>326</v>
      </c>
    </row>
    <row r="25" spans="1:22" x14ac:dyDescent="0.25">
      <c r="A25" s="1">
        <v>42221</v>
      </c>
      <c r="B25">
        <v>100618</v>
      </c>
      <c r="D25">
        <v>1655101</v>
      </c>
      <c r="E25">
        <v>77</v>
      </c>
      <c r="F25" t="s">
        <v>386</v>
      </c>
      <c r="G25" t="s">
        <v>388</v>
      </c>
      <c r="H25">
        <v>1</v>
      </c>
      <c r="I25">
        <v>1240</v>
      </c>
      <c r="K25">
        <v>640</v>
      </c>
      <c r="L25">
        <v>0</v>
      </c>
      <c r="M25">
        <v>0</v>
      </c>
      <c r="N25">
        <v>2</v>
      </c>
      <c r="O25">
        <v>0</v>
      </c>
      <c r="P25">
        <v>414</v>
      </c>
      <c r="Q25">
        <v>0</v>
      </c>
      <c r="R25">
        <v>437.29</v>
      </c>
      <c r="S25">
        <v>2016</v>
      </c>
      <c r="T25" t="e">
        <v>#N/A</v>
      </c>
      <c r="U25" t="s">
        <v>317</v>
      </c>
      <c r="V25" t="s">
        <v>326</v>
      </c>
    </row>
    <row r="26" spans="1:22" x14ac:dyDescent="0.25">
      <c r="A26" s="1">
        <v>42221</v>
      </c>
      <c r="B26">
        <v>100618</v>
      </c>
      <c r="D26">
        <v>1655101</v>
      </c>
      <c r="E26">
        <v>77</v>
      </c>
      <c r="F26" t="s">
        <v>386</v>
      </c>
      <c r="G26" t="s">
        <v>22</v>
      </c>
      <c r="H26">
        <v>1</v>
      </c>
      <c r="I26">
        <v>1230</v>
      </c>
      <c r="K26">
        <v>640</v>
      </c>
      <c r="L26">
        <v>0</v>
      </c>
      <c r="M26">
        <v>0</v>
      </c>
      <c r="N26">
        <v>3</v>
      </c>
      <c r="O26">
        <v>0</v>
      </c>
      <c r="P26">
        <v>414</v>
      </c>
      <c r="Q26">
        <v>0</v>
      </c>
      <c r="R26">
        <v>0</v>
      </c>
      <c r="S26">
        <v>2016</v>
      </c>
      <c r="T26" t="e">
        <v>#N/A</v>
      </c>
      <c r="U26" t="s">
        <v>317</v>
      </c>
      <c r="V26" t="s">
        <v>326</v>
      </c>
    </row>
    <row r="27" spans="1:22" x14ac:dyDescent="0.25">
      <c r="A27" s="1">
        <v>42221</v>
      </c>
      <c r="B27">
        <v>100618</v>
      </c>
      <c r="D27">
        <v>1655101</v>
      </c>
      <c r="E27">
        <v>77</v>
      </c>
      <c r="F27" t="s">
        <v>386</v>
      </c>
      <c r="G27" t="e">
        <v>#NAME?</v>
      </c>
      <c r="H27">
        <v>1</v>
      </c>
      <c r="I27">
        <v>1230</v>
      </c>
      <c r="K27">
        <v>640</v>
      </c>
      <c r="L27">
        <v>0</v>
      </c>
      <c r="M27">
        <v>0</v>
      </c>
      <c r="N27">
        <v>4</v>
      </c>
      <c r="O27">
        <v>0</v>
      </c>
      <c r="P27">
        <v>414</v>
      </c>
      <c r="Q27">
        <v>0</v>
      </c>
      <c r="R27">
        <v>0</v>
      </c>
      <c r="S27">
        <v>2016</v>
      </c>
      <c r="T27" t="e">
        <v>#N/A</v>
      </c>
      <c r="U27" t="s">
        <v>317</v>
      </c>
      <c r="V27" t="s">
        <v>326</v>
      </c>
    </row>
    <row r="28" spans="1:22" x14ac:dyDescent="0.25">
      <c r="A28" s="1">
        <v>42221</v>
      </c>
      <c r="B28">
        <v>100618</v>
      </c>
      <c r="D28">
        <v>1655101</v>
      </c>
      <c r="E28">
        <v>77</v>
      </c>
      <c r="F28" t="s">
        <v>386</v>
      </c>
      <c r="G28" t="e">
        <v>#NAME?</v>
      </c>
      <c r="H28">
        <v>1</v>
      </c>
      <c r="I28">
        <v>1230</v>
      </c>
      <c r="K28">
        <v>640</v>
      </c>
      <c r="L28">
        <v>0</v>
      </c>
      <c r="M28">
        <v>0</v>
      </c>
      <c r="N28">
        <v>8</v>
      </c>
      <c r="O28">
        <v>0</v>
      </c>
      <c r="P28">
        <v>414</v>
      </c>
      <c r="Q28">
        <v>0</v>
      </c>
      <c r="R28">
        <v>0</v>
      </c>
      <c r="S28">
        <v>2016</v>
      </c>
      <c r="T28" t="e">
        <v>#N/A</v>
      </c>
      <c r="U28" t="s">
        <v>317</v>
      </c>
      <c r="V28" t="s">
        <v>326</v>
      </c>
    </row>
    <row r="29" spans="1:22" x14ac:dyDescent="0.25">
      <c r="A29" s="1">
        <v>42221</v>
      </c>
      <c r="B29">
        <v>100618</v>
      </c>
      <c r="D29">
        <v>1655101</v>
      </c>
      <c r="E29">
        <v>77</v>
      </c>
      <c r="F29" t="s">
        <v>386</v>
      </c>
      <c r="G29" t="e">
        <v>#NAME?</v>
      </c>
      <c r="H29">
        <v>1</v>
      </c>
      <c r="I29">
        <v>1240</v>
      </c>
      <c r="K29">
        <v>640</v>
      </c>
      <c r="L29">
        <v>0</v>
      </c>
      <c r="M29">
        <v>0</v>
      </c>
      <c r="N29">
        <v>10</v>
      </c>
      <c r="O29">
        <v>0</v>
      </c>
      <c r="P29">
        <v>414</v>
      </c>
      <c r="Q29">
        <v>0</v>
      </c>
      <c r="R29">
        <v>0</v>
      </c>
      <c r="S29">
        <v>2016</v>
      </c>
      <c r="T29" t="e">
        <v>#N/A</v>
      </c>
      <c r="U29" t="s">
        <v>317</v>
      </c>
      <c r="V29" t="s">
        <v>326</v>
      </c>
    </row>
    <row r="30" spans="1:22" x14ac:dyDescent="0.25">
      <c r="A30" s="1">
        <v>42221</v>
      </c>
      <c r="B30">
        <v>100618</v>
      </c>
      <c r="D30">
        <v>1655101</v>
      </c>
      <c r="E30">
        <v>77</v>
      </c>
      <c r="F30" t="s">
        <v>386</v>
      </c>
      <c r="G30" t="e">
        <v>#NAME?</v>
      </c>
      <c r="H30">
        <v>1</v>
      </c>
      <c r="I30">
        <v>1240</v>
      </c>
      <c r="K30">
        <v>640</v>
      </c>
      <c r="L30">
        <v>0</v>
      </c>
      <c r="M30">
        <v>0</v>
      </c>
      <c r="N30">
        <v>11</v>
      </c>
      <c r="O30">
        <v>0</v>
      </c>
      <c r="P30">
        <v>414</v>
      </c>
      <c r="Q30">
        <v>0</v>
      </c>
      <c r="R30">
        <v>0</v>
      </c>
      <c r="S30">
        <v>2016</v>
      </c>
      <c r="T30" t="e">
        <v>#N/A</v>
      </c>
      <c r="U30" t="s">
        <v>317</v>
      </c>
      <c r="V30" t="s">
        <v>326</v>
      </c>
    </row>
    <row r="31" spans="1:22" x14ac:dyDescent="0.25">
      <c r="A31" s="1">
        <v>42221</v>
      </c>
      <c r="B31">
        <v>100618</v>
      </c>
      <c r="D31">
        <v>1655101</v>
      </c>
      <c r="E31">
        <v>77</v>
      </c>
      <c r="F31" t="s">
        <v>386</v>
      </c>
      <c r="G31" t="e">
        <v>#NAME?</v>
      </c>
      <c r="H31">
        <v>1</v>
      </c>
      <c r="I31">
        <v>1240</v>
      </c>
      <c r="K31">
        <v>640</v>
      </c>
      <c r="L31">
        <v>0</v>
      </c>
      <c r="M31">
        <v>0</v>
      </c>
      <c r="N31">
        <v>1</v>
      </c>
      <c r="O31">
        <v>0</v>
      </c>
      <c r="P31">
        <v>414</v>
      </c>
      <c r="Q31">
        <v>0</v>
      </c>
      <c r="R31">
        <v>0</v>
      </c>
      <c r="S31">
        <v>2016</v>
      </c>
      <c r="T31" t="e">
        <v>#N/A</v>
      </c>
      <c r="U31" t="s">
        <v>317</v>
      </c>
      <c r="V31" t="s">
        <v>326</v>
      </c>
    </row>
    <row r="32" spans="1:22" x14ac:dyDescent="0.25">
      <c r="A32" s="1">
        <v>42221</v>
      </c>
      <c r="B32">
        <v>100618</v>
      </c>
      <c r="D32">
        <v>1655101</v>
      </c>
      <c r="E32">
        <v>77</v>
      </c>
      <c r="F32" t="s">
        <v>386</v>
      </c>
      <c r="G32" t="e">
        <v>#NAME?</v>
      </c>
      <c r="H32">
        <v>1</v>
      </c>
      <c r="I32">
        <v>1240</v>
      </c>
      <c r="K32">
        <v>640</v>
      </c>
      <c r="L32">
        <v>0</v>
      </c>
      <c r="M32">
        <v>0</v>
      </c>
      <c r="N32">
        <v>2</v>
      </c>
      <c r="O32">
        <v>0</v>
      </c>
      <c r="P32">
        <v>414</v>
      </c>
      <c r="Q32">
        <v>0</v>
      </c>
      <c r="R32">
        <v>0</v>
      </c>
      <c r="S32">
        <v>2016</v>
      </c>
      <c r="T32" t="e">
        <v>#N/A</v>
      </c>
      <c r="U32" t="s">
        <v>317</v>
      </c>
      <c r="V32" t="s">
        <v>326</v>
      </c>
    </row>
    <row r="33" spans="1:22" x14ac:dyDescent="0.25">
      <c r="A33" s="1">
        <v>42233</v>
      </c>
      <c r="B33">
        <v>100698</v>
      </c>
      <c r="D33">
        <v>161035</v>
      </c>
      <c r="E33">
        <v>7040</v>
      </c>
      <c r="F33" t="s">
        <v>369</v>
      </c>
      <c r="G33" t="s">
        <v>389</v>
      </c>
      <c r="H33">
        <v>1</v>
      </c>
      <c r="I33">
        <v>1120</v>
      </c>
      <c r="K33">
        <v>640</v>
      </c>
      <c r="L33">
        <v>0</v>
      </c>
      <c r="M33">
        <v>0</v>
      </c>
      <c r="N33">
        <v>10</v>
      </c>
      <c r="O33">
        <v>0</v>
      </c>
      <c r="P33">
        <v>0</v>
      </c>
      <c r="Q33">
        <v>0</v>
      </c>
      <c r="R33">
        <v>350.1</v>
      </c>
      <c r="S33">
        <v>2016</v>
      </c>
      <c r="T33" t="e">
        <v>#N/A</v>
      </c>
      <c r="U33" t="s">
        <v>316</v>
      </c>
      <c r="V33" t="s">
        <v>326</v>
      </c>
    </row>
    <row r="34" spans="1:22" x14ac:dyDescent="0.25">
      <c r="A34" s="1">
        <v>42235</v>
      </c>
      <c r="B34">
        <v>100711</v>
      </c>
      <c r="D34">
        <v>1655217</v>
      </c>
      <c r="E34">
        <v>305</v>
      </c>
      <c r="F34" t="s">
        <v>29</v>
      </c>
      <c r="G34" t="s">
        <v>31</v>
      </c>
      <c r="H34">
        <v>1</v>
      </c>
      <c r="I34">
        <v>2411</v>
      </c>
      <c r="K34">
        <v>640</v>
      </c>
      <c r="L34">
        <v>0</v>
      </c>
      <c r="M34">
        <v>31700</v>
      </c>
      <c r="N34">
        <v>55</v>
      </c>
      <c r="O34">
        <v>0</v>
      </c>
      <c r="P34">
        <v>0</v>
      </c>
      <c r="Q34">
        <v>0</v>
      </c>
      <c r="R34">
        <v>999</v>
      </c>
      <c r="S34">
        <v>2016</v>
      </c>
      <c r="T34" t="e">
        <v>#N/A</v>
      </c>
      <c r="U34" t="s">
        <v>318</v>
      </c>
      <c r="V34" t="s">
        <v>326</v>
      </c>
    </row>
    <row r="35" spans="1:22" x14ac:dyDescent="0.25">
      <c r="A35" s="1">
        <v>42235</v>
      </c>
      <c r="B35">
        <v>100711</v>
      </c>
      <c r="D35">
        <v>1655217</v>
      </c>
      <c r="E35">
        <v>305</v>
      </c>
      <c r="F35" t="s">
        <v>29</v>
      </c>
      <c r="G35" t="s">
        <v>390</v>
      </c>
      <c r="H35">
        <v>1</v>
      </c>
      <c r="I35">
        <v>2411</v>
      </c>
      <c r="K35">
        <v>640</v>
      </c>
      <c r="L35">
        <v>0</v>
      </c>
      <c r="M35">
        <v>31700</v>
      </c>
      <c r="N35">
        <v>55</v>
      </c>
      <c r="O35">
        <v>0</v>
      </c>
      <c r="P35">
        <v>0</v>
      </c>
      <c r="Q35">
        <v>0</v>
      </c>
      <c r="R35">
        <v>0</v>
      </c>
      <c r="S35">
        <v>2016</v>
      </c>
      <c r="T35" t="e">
        <v>#N/A</v>
      </c>
      <c r="U35" t="s">
        <v>318</v>
      </c>
      <c r="V35" t="s">
        <v>326</v>
      </c>
    </row>
    <row r="36" spans="1:22" x14ac:dyDescent="0.25">
      <c r="A36" s="1">
        <v>42235</v>
      </c>
      <c r="B36">
        <v>100722</v>
      </c>
      <c r="D36">
        <v>161018</v>
      </c>
      <c r="E36">
        <v>19762</v>
      </c>
      <c r="F36" t="s">
        <v>391</v>
      </c>
      <c r="G36" t="s">
        <v>392</v>
      </c>
      <c r="H36">
        <v>1</v>
      </c>
      <c r="I36">
        <v>1120</v>
      </c>
      <c r="K36">
        <v>640</v>
      </c>
      <c r="L36">
        <v>0</v>
      </c>
      <c r="M36">
        <v>0</v>
      </c>
      <c r="N36">
        <v>10</v>
      </c>
      <c r="O36">
        <v>0</v>
      </c>
      <c r="P36">
        <v>0</v>
      </c>
      <c r="Q36">
        <v>0</v>
      </c>
      <c r="R36">
        <v>426.3</v>
      </c>
      <c r="S36">
        <v>2016</v>
      </c>
      <c r="T36" t="e">
        <v>#N/A</v>
      </c>
      <c r="U36" t="s">
        <v>316</v>
      </c>
      <c r="V36" t="s">
        <v>326</v>
      </c>
    </row>
    <row r="37" spans="1:22" x14ac:dyDescent="0.25">
      <c r="A37" s="1">
        <v>42235</v>
      </c>
      <c r="B37">
        <v>100722</v>
      </c>
      <c r="D37">
        <v>161018</v>
      </c>
      <c r="E37">
        <v>19762</v>
      </c>
      <c r="F37" t="s">
        <v>391</v>
      </c>
      <c r="G37" t="s">
        <v>393</v>
      </c>
      <c r="H37">
        <v>1</v>
      </c>
      <c r="I37">
        <v>1120</v>
      </c>
      <c r="K37">
        <v>640</v>
      </c>
      <c r="L37">
        <v>0</v>
      </c>
      <c r="M37">
        <v>0</v>
      </c>
      <c r="N37">
        <v>10</v>
      </c>
      <c r="O37">
        <v>0</v>
      </c>
      <c r="P37">
        <v>0</v>
      </c>
      <c r="Q37">
        <v>0</v>
      </c>
      <c r="R37">
        <v>28.8</v>
      </c>
      <c r="S37">
        <v>2016</v>
      </c>
      <c r="T37" t="e">
        <v>#N/A</v>
      </c>
      <c r="U37" t="s">
        <v>316</v>
      </c>
      <c r="V37" t="s">
        <v>326</v>
      </c>
    </row>
    <row r="38" spans="1:22" x14ac:dyDescent="0.25">
      <c r="A38" s="1">
        <v>42235</v>
      </c>
      <c r="B38">
        <v>100722</v>
      </c>
      <c r="D38">
        <v>161018</v>
      </c>
      <c r="E38">
        <v>19762</v>
      </c>
      <c r="F38" t="s">
        <v>391</v>
      </c>
      <c r="G38" t="s">
        <v>360</v>
      </c>
      <c r="H38">
        <v>1</v>
      </c>
      <c r="I38">
        <v>1120</v>
      </c>
      <c r="K38">
        <v>640</v>
      </c>
      <c r="L38">
        <v>0</v>
      </c>
      <c r="M38">
        <v>0</v>
      </c>
      <c r="N38">
        <v>10</v>
      </c>
      <c r="O38">
        <v>0</v>
      </c>
      <c r="P38">
        <v>0</v>
      </c>
      <c r="Q38">
        <v>0</v>
      </c>
      <c r="R38">
        <v>48.56</v>
      </c>
      <c r="S38">
        <v>2016</v>
      </c>
      <c r="T38" t="e">
        <v>#N/A</v>
      </c>
      <c r="U38" t="s">
        <v>316</v>
      </c>
      <c r="V38" t="s">
        <v>326</v>
      </c>
    </row>
    <row r="39" spans="1:22" x14ac:dyDescent="0.25">
      <c r="A39" s="1">
        <v>42240</v>
      </c>
      <c r="B39">
        <v>100773</v>
      </c>
      <c r="D39">
        <v>1655224</v>
      </c>
      <c r="E39">
        <v>305</v>
      </c>
      <c r="F39" t="s">
        <v>29</v>
      </c>
      <c r="G39" t="s">
        <v>31</v>
      </c>
      <c r="H39">
        <v>1</v>
      </c>
      <c r="I39">
        <v>1240</v>
      </c>
      <c r="K39">
        <v>640</v>
      </c>
      <c r="L39">
        <v>0</v>
      </c>
      <c r="M39">
        <v>0</v>
      </c>
      <c r="N39">
        <v>1</v>
      </c>
      <c r="O39">
        <v>0</v>
      </c>
      <c r="P39">
        <v>414</v>
      </c>
      <c r="Q39">
        <v>0</v>
      </c>
      <c r="R39">
        <v>999</v>
      </c>
      <c r="S39">
        <v>2016</v>
      </c>
      <c r="T39" t="e">
        <v>#N/A</v>
      </c>
      <c r="U39" t="s">
        <v>317</v>
      </c>
      <c r="V39" t="s">
        <v>326</v>
      </c>
    </row>
    <row r="40" spans="1:22" x14ac:dyDescent="0.25">
      <c r="A40" s="1">
        <v>42240</v>
      </c>
      <c r="B40">
        <v>100773</v>
      </c>
      <c r="D40">
        <v>1655224</v>
      </c>
      <c r="E40">
        <v>305</v>
      </c>
      <c r="F40" t="s">
        <v>29</v>
      </c>
      <c r="G40" t="s">
        <v>394</v>
      </c>
      <c r="H40">
        <v>1</v>
      </c>
      <c r="I40">
        <v>1240</v>
      </c>
      <c r="K40">
        <v>640</v>
      </c>
      <c r="L40">
        <v>0</v>
      </c>
      <c r="M40">
        <v>0</v>
      </c>
      <c r="N40">
        <v>1</v>
      </c>
      <c r="O40">
        <v>0</v>
      </c>
      <c r="P40">
        <v>414</v>
      </c>
      <c r="Q40">
        <v>0</v>
      </c>
      <c r="R40">
        <v>0</v>
      </c>
      <c r="S40">
        <v>2016</v>
      </c>
      <c r="T40" t="e">
        <v>#N/A</v>
      </c>
      <c r="U40" t="s">
        <v>317</v>
      </c>
      <c r="V40" t="s">
        <v>326</v>
      </c>
    </row>
    <row r="41" spans="1:22" x14ac:dyDescent="0.25">
      <c r="A41" s="1">
        <v>42249</v>
      </c>
      <c r="B41">
        <v>100829</v>
      </c>
      <c r="D41">
        <v>161037</v>
      </c>
      <c r="E41">
        <v>191</v>
      </c>
      <c r="F41" t="s">
        <v>363</v>
      </c>
      <c r="G41" t="s">
        <v>395</v>
      </c>
      <c r="H41">
        <v>1</v>
      </c>
      <c r="I41">
        <v>1120</v>
      </c>
      <c r="K41">
        <v>640</v>
      </c>
      <c r="L41">
        <v>0</v>
      </c>
      <c r="M41">
        <v>0</v>
      </c>
      <c r="N41">
        <v>10</v>
      </c>
      <c r="O41">
        <v>0</v>
      </c>
      <c r="P41">
        <v>0</v>
      </c>
      <c r="Q41">
        <v>0</v>
      </c>
      <c r="R41">
        <v>1067.4000000000001</v>
      </c>
      <c r="S41">
        <v>2016</v>
      </c>
      <c r="T41" t="e">
        <v>#N/A</v>
      </c>
      <c r="U41" t="s">
        <v>316</v>
      </c>
      <c r="V41" t="s">
        <v>326</v>
      </c>
    </row>
    <row r="42" spans="1:22" x14ac:dyDescent="0.25">
      <c r="A42" s="1">
        <v>42262</v>
      </c>
      <c r="B42">
        <v>100943</v>
      </c>
      <c r="D42">
        <v>1655265</v>
      </c>
      <c r="E42">
        <v>1120</v>
      </c>
      <c r="F42" t="s">
        <v>24</v>
      </c>
      <c r="G42" t="s">
        <v>396</v>
      </c>
      <c r="H42">
        <v>1</v>
      </c>
      <c r="I42">
        <v>1130</v>
      </c>
      <c r="K42">
        <v>640</v>
      </c>
      <c r="L42">
        <v>0</v>
      </c>
      <c r="M42">
        <v>31700</v>
      </c>
      <c r="N42">
        <v>1</v>
      </c>
      <c r="O42">
        <v>0</v>
      </c>
      <c r="P42">
        <v>0</v>
      </c>
      <c r="Q42">
        <v>0</v>
      </c>
      <c r="R42">
        <v>0</v>
      </c>
      <c r="S42">
        <v>2016</v>
      </c>
      <c r="T42" t="e">
        <v>#N/A</v>
      </c>
      <c r="U42" t="s">
        <v>316</v>
      </c>
      <c r="V42" t="s">
        <v>326</v>
      </c>
    </row>
    <row r="43" spans="1:22" x14ac:dyDescent="0.25">
      <c r="A43" s="1">
        <v>42271</v>
      </c>
      <c r="B43">
        <v>101033</v>
      </c>
      <c r="D43">
        <v>1655257</v>
      </c>
      <c r="E43">
        <v>305</v>
      </c>
      <c r="F43" t="s">
        <v>29</v>
      </c>
      <c r="G43" t="s">
        <v>397</v>
      </c>
      <c r="H43">
        <v>1</v>
      </c>
      <c r="I43">
        <v>1210</v>
      </c>
      <c r="K43">
        <v>640</v>
      </c>
      <c r="L43">
        <v>0</v>
      </c>
      <c r="M43">
        <v>0</v>
      </c>
      <c r="N43">
        <v>3</v>
      </c>
      <c r="O43">
        <v>0</v>
      </c>
      <c r="P43">
        <v>0</v>
      </c>
      <c r="Q43">
        <v>0</v>
      </c>
      <c r="R43">
        <v>1246.67</v>
      </c>
      <c r="S43">
        <v>2016</v>
      </c>
      <c r="T43" t="e">
        <v>#N/A</v>
      </c>
      <c r="U43" t="s">
        <v>317</v>
      </c>
      <c r="V43" t="s">
        <v>326</v>
      </c>
    </row>
    <row r="44" spans="1:22" x14ac:dyDescent="0.25">
      <c r="A44" s="1">
        <v>42271</v>
      </c>
      <c r="B44">
        <v>101033</v>
      </c>
      <c r="D44">
        <v>1655257</v>
      </c>
      <c r="E44">
        <v>305</v>
      </c>
      <c r="F44" t="s">
        <v>29</v>
      </c>
      <c r="G44" t="s">
        <v>398</v>
      </c>
      <c r="H44">
        <v>1</v>
      </c>
      <c r="I44">
        <v>1210</v>
      </c>
      <c r="K44">
        <v>640</v>
      </c>
      <c r="L44">
        <v>0</v>
      </c>
      <c r="M44">
        <v>0</v>
      </c>
      <c r="N44">
        <v>4</v>
      </c>
      <c r="O44">
        <v>0</v>
      </c>
      <c r="P44">
        <v>0</v>
      </c>
      <c r="Q44">
        <v>0</v>
      </c>
      <c r="R44">
        <v>1246.67</v>
      </c>
      <c r="S44">
        <v>2016</v>
      </c>
      <c r="T44" t="e">
        <v>#N/A</v>
      </c>
      <c r="U44" t="s">
        <v>317</v>
      </c>
      <c r="V44" t="s">
        <v>326</v>
      </c>
    </row>
    <row r="45" spans="1:22" x14ac:dyDescent="0.25">
      <c r="A45" s="1">
        <v>42271</v>
      </c>
      <c r="B45">
        <v>101033</v>
      </c>
      <c r="D45">
        <v>1655257</v>
      </c>
      <c r="E45">
        <v>305</v>
      </c>
      <c r="F45" t="s">
        <v>29</v>
      </c>
      <c r="G45" t="s">
        <v>398</v>
      </c>
      <c r="H45">
        <v>1</v>
      </c>
      <c r="I45">
        <v>1210</v>
      </c>
      <c r="K45">
        <v>640</v>
      </c>
      <c r="L45">
        <v>0</v>
      </c>
      <c r="M45">
        <v>0</v>
      </c>
      <c r="N45">
        <v>8</v>
      </c>
      <c r="O45">
        <v>0</v>
      </c>
      <c r="P45">
        <v>0</v>
      </c>
      <c r="Q45">
        <v>0</v>
      </c>
      <c r="R45">
        <v>1246.6600000000001</v>
      </c>
      <c r="S45">
        <v>2016</v>
      </c>
      <c r="T45" t="e">
        <v>#N/A</v>
      </c>
      <c r="U45" t="s">
        <v>317</v>
      </c>
      <c r="V45" t="s">
        <v>326</v>
      </c>
    </row>
    <row r="46" spans="1:22" x14ac:dyDescent="0.25">
      <c r="A46" s="1">
        <v>42271</v>
      </c>
      <c r="B46">
        <v>101033</v>
      </c>
      <c r="D46">
        <v>1655257</v>
      </c>
      <c r="E46">
        <v>305</v>
      </c>
      <c r="F46" t="s">
        <v>29</v>
      </c>
      <c r="G46" t="s">
        <v>399</v>
      </c>
      <c r="H46">
        <v>1</v>
      </c>
      <c r="I46">
        <v>1210</v>
      </c>
      <c r="K46">
        <v>640</v>
      </c>
      <c r="L46">
        <v>0</v>
      </c>
      <c r="M46">
        <v>0</v>
      </c>
      <c r="N46">
        <v>3</v>
      </c>
      <c r="O46">
        <v>0</v>
      </c>
      <c r="P46">
        <v>0</v>
      </c>
      <c r="Q46">
        <v>0</v>
      </c>
      <c r="R46">
        <v>0</v>
      </c>
      <c r="S46">
        <v>2016</v>
      </c>
      <c r="T46" t="e">
        <v>#N/A</v>
      </c>
      <c r="U46" t="s">
        <v>317</v>
      </c>
      <c r="V46" t="s">
        <v>326</v>
      </c>
    </row>
    <row r="47" spans="1:22" x14ac:dyDescent="0.25">
      <c r="A47" s="1">
        <v>42289</v>
      </c>
      <c r="B47">
        <v>101197</v>
      </c>
      <c r="D47">
        <v>169036</v>
      </c>
      <c r="E47">
        <v>18079</v>
      </c>
      <c r="F47" t="s">
        <v>70</v>
      </c>
      <c r="G47" t="s">
        <v>400</v>
      </c>
      <c r="H47">
        <v>1</v>
      </c>
      <c r="I47">
        <v>2840</v>
      </c>
      <c r="K47">
        <v>640</v>
      </c>
      <c r="L47">
        <v>0</v>
      </c>
      <c r="M47">
        <v>0</v>
      </c>
      <c r="N47">
        <v>90</v>
      </c>
      <c r="O47">
        <v>0</v>
      </c>
      <c r="P47">
        <v>0</v>
      </c>
      <c r="Q47">
        <v>0</v>
      </c>
      <c r="R47">
        <v>2946</v>
      </c>
      <c r="S47">
        <v>2016</v>
      </c>
      <c r="T47" t="e">
        <v>#N/A</v>
      </c>
      <c r="U47" t="s">
        <v>321</v>
      </c>
      <c r="V47" t="s">
        <v>326</v>
      </c>
    </row>
    <row r="48" spans="1:22" x14ac:dyDescent="0.25">
      <c r="A48" s="1">
        <v>42289</v>
      </c>
      <c r="B48">
        <v>101197</v>
      </c>
      <c r="D48">
        <v>169036</v>
      </c>
      <c r="E48">
        <v>18079</v>
      </c>
      <c r="F48" t="s">
        <v>70</v>
      </c>
      <c r="G48" t="s">
        <v>22</v>
      </c>
      <c r="H48">
        <v>1</v>
      </c>
      <c r="I48">
        <v>2840</v>
      </c>
      <c r="K48">
        <v>640</v>
      </c>
      <c r="L48">
        <v>0</v>
      </c>
      <c r="M48">
        <v>0</v>
      </c>
      <c r="N48">
        <v>90</v>
      </c>
      <c r="O48">
        <v>0</v>
      </c>
      <c r="P48">
        <v>0</v>
      </c>
      <c r="Q48">
        <v>0</v>
      </c>
      <c r="R48">
        <v>50</v>
      </c>
      <c r="S48">
        <v>2016</v>
      </c>
      <c r="T48" t="e">
        <v>#N/A</v>
      </c>
      <c r="U48" t="s">
        <v>321</v>
      </c>
      <c r="V48" t="s">
        <v>326</v>
      </c>
    </row>
    <row r="49" spans="1:22" x14ac:dyDescent="0.25">
      <c r="A49" s="1">
        <v>42293</v>
      </c>
      <c r="B49">
        <v>101310</v>
      </c>
      <c r="D49">
        <v>166611</v>
      </c>
      <c r="E49">
        <v>13080</v>
      </c>
      <c r="F49" t="s">
        <v>366</v>
      </c>
      <c r="G49" t="s">
        <v>401</v>
      </c>
      <c r="H49">
        <v>1</v>
      </c>
      <c r="I49">
        <v>2720</v>
      </c>
      <c r="K49">
        <v>640</v>
      </c>
      <c r="L49">
        <v>0</v>
      </c>
      <c r="M49">
        <v>0</v>
      </c>
      <c r="N49">
        <v>66</v>
      </c>
      <c r="O49">
        <v>0</v>
      </c>
      <c r="P49">
        <v>900</v>
      </c>
      <c r="Q49">
        <v>0</v>
      </c>
      <c r="R49">
        <v>0</v>
      </c>
      <c r="S49">
        <v>2016</v>
      </c>
      <c r="T49" t="e">
        <v>#N/A</v>
      </c>
      <c r="U49" t="s">
        <v>320</v>
      </c>
      <c r="V49" t="s">
        <v>326</v>
      </c>
    </row>
    <row r="50" spans="1:22" x14ac:dyDescent="0.25">
      <c r="A50" s="1">
        <v>42293</v>
      </c>
      <c r="B50">
        <v>101310</v>
      </c>
      <c r="D50">
        <v>166611</v>
      </c>
      <c r="E50">
        <v>13080</v>
      </c>
      <c r="F50" t="s">
        <v>366</v>
      </c>
      <c r="G50" t="s">
        <v>373</v>
      </c>
      <c r="H50">
        <v>1</v>
      </c>
      <c r="I50">
        <v>2720</v>
      </c>
      <c r="K50">
        <v>640</v>
      </c>
      <c r="L50">
        <v>0</v>
      </c>
      <c r="M50">
        <v>0</v>
      </c>
      <c r="N50">
        <v>1</v>
      </c>
      <c r="O50">
        <v>0</v>
      </c>
      <c r="P50">
        <v>900</v>
      </c>
      <c r="Q50">
        <v>0</v>
      </c>
      <c r="R50">
        <v>126.38</v>
      </c>
      <c r="S50">
        <v>2016</v>
      </c>
      <c r="T50" t="e">
        <v>#N/A</v>
      </c>
      <c r="U50" t="s">
        <v>320</v>
      </c>
      <c r="V50" t="s">
        <v>326</v>
      </c>
    </row>
    <row r="51" spans="1:22" x14ac:dyDescent="0.25">
      <c r="A51" s="1">
        <v>42293</v>
      </c>
      <c r="B51">
        <v>101310</v>
      </c>
      <c r="D51">
        <v>166611</v>
      </c>
      <c r="E51">
        <v>13080</v>
      </c>
      <c r="F51" t="s">
        <v>366</v>
      </c>
      <c r="G51" t="s">
        <v>374</v>
      </c>
      <c r="H51">
        <v>1</v>
      </c>
      <c r="I51">
        <v>2720</v>
      </c>
      <c r="K51">
        <v>640</v>
      </c>
      <c r="L51">
        <v>0</v>
      </c>
      <c r="M51">
        <v>0</v>
      </c>
      <c r="N51">
        <v>2</v>
      </c>
      <c r="O51">
        <v>0</v>
      </c>
      <c r="P51">
        <v>900</v>
      </c>
      <c r="Q51">
        <v>0</v>
      </c>
      <c r="R51">
        <v>408.65</v>
      </c>
      <c r="S51">
        <v>2016</v>
      </c>
      <c r="T51" t="e">
        <v>#N/A</v>
      </c>
      <c r="U51" t="s">
        <v>320</v>
      </c>
      <c r="V51" t="s">
        <v>326</v>
      </c>
    </row>
    <row r="52" spans="1:22" x14ac:dyDescent="0.25">
      <c r="A52" s="1">
        <v>42304</v>
      </c>
      <c r="B52">
        <v>101386</v>
      </c>
      <c r="D52">
        <v>1655345</v>
      </c>
      <c r="E52">
        <v>305</v>
      </c>
      <c r="F52" t="s">
        <v>29</v>
      </c>
      <c r="G52" t="s">
        <v>73</v>
      </c>
      <c r="H52">
        <v>1</v>
      </c>
      <c r="I52">
        <v>1110</v>
      </c>
      <c r="K52">
        <v>640</v>
      </c>
      <c r="L52">
        <v>0</v>
      </c>
      <c r="M52">
        <v>0</v>
      </c>
      <c r="N52">
        <v>3</v>
      </c>
      <c r="O52">
        <v>0</v>
      </c>
      <c r="P52">
        <v>205</v>
      </c>
      <c r="Q52">
        <v>0</v>
      </c>
      <c r="R52">
        <v>13021</v>
      </c>
      <c r="S52">
        <v>2016</v>
      </c>
      <c r="T52" t="e">
        <v>#N/A</v>
      </c>
      <c r="U52" t="s">
        <v>316</v>
      </c>
      <c r="V52" t="s">
        <v>326</v>
      </c>
    </row>
    <row r="53" spans="1:22" x14ac:dyDescent="0.25">
      <c r="A53" s="1">
        <v>42304</v>
      </c>
      <c r="B53">
        <v>101386</v>
      </c>
      <c r="D53">
        <v>1655345</v>
      </c>
      <c r="E53">
        <v>305</v>
      </c>
      <c r="F53" t="s">
        <v>29</v>
      </c>
      <c r="G53" t="s">
        <v>402</v>
      </c>
      <c r="H53">
        <v>1</v>
      </c>
      <c r="I53">
        <v>1110</v>
      </c>
      <c r="K53">
        <v>640</v>
      </c>
      <c r="L53">
        <v>0</v>
      </c>
      <c r="M53">
        <v>0</v>
      </c>
      <c r="N53">
        <v>4</v>
      </c>
      <c r="O53">
        <v>0</v>
      </c>
      <c r="P53">
        <v>205</v>
      </c>
      <c r="Q53">
        <v>0</v>
      </c>
      <c r="R53">
        <v>13021</v>
      </c>
      <c r="S53">
        <v>2016</v>
      </c>
      <c r="T53" t="e">
        <v>#N/A</v>
      </c>
      <c r="U53" t="s">
        <v>316</v>
      </c>
      <c r="V53" t="s">
        <v>326</v>
      </c>
    </row>
    <row r="54" spans="1:22" x14ac:dyDescent="0.25">
      <c r="A54" s="1">
        <v>42304</v>
      </c>
      <c r="B54">
        <v>101386</v>
      </c>
      <c r="D54">
        <v>1655345</v>
      </c>
      <c r="E54">
        <v>305</v>
      </c>
      <c r="F54" t="s">
        <v>29</v>
      </c>
      <c r="G54" t="s">
        <v>402</v>
      </c>
      <c r="H54">
        <v>1</v>
      </c>
      <c r="I54">
        <v>1110</v>
      </c>
      <c r="K54">
        <v>640</v>
      </c>
      <c r="L54">
        <v>0</v>
      </c>
      <c r="M54">
        <v>0</v>
      </c>
      <c r="N54">
        <v>8</v>
      </c>
      <c r="O54">
        <v>0</v>
      </c>
      <c r="P54">
        <v>205</v>
      </c>
      <c r="Q54">
        <v>0</v>
      </c>
      <c r="R54">
        <v>13021</v>
      </c>
      <c r="S54">
        <v>2016</v>
      </c>
      <c r="T54" t="e">
        <v>#N/A</v>
      </c>
      <c r="U54" t="s">
        <v>316</v>
      </c>
      <c r="V54" t="s">
        <v>326</v>
      </c>
    </row>
    <row r="55" spans="1:22" x14ac:dyDescent="0.25">
      <c r="A55" s="1">
        <v>42304</v>
      </c>
      <c r="B55">
        <v>101386</v>
      </c>
      <c r="D55">
        <v>1655345</v>
      </c>
      <c r="E55">
        <v>305</v>
      </c>
      <c r="F55" t="s">
        <v>29</v>
      </c>
      <c r="G55" t="s">
        <v>403</v>
      </c>
      <c r="H55">
        <v>1</v>
      </c>
      <c r="I55">
        <v>1130</v>
      </c>
      <c r="K55">
        <v>640</v>
      </c>
      <c r="L55">
        <v>0</v>
      </c>
      <c r="M55">
        <v>0</v>
      </c>
      <c r="N55">
        <v>1</v>
      </c>
      <c r="O55">
        <v>0</v>
      </c>
      <c r="P55">
        <v>205</v>
      </c>
      <c r="Q55">
        <v>0</v>
      </c>
      <c r="R55">
        <v>0</v>
      </c>
      <c r="S55">
        <v>2016</v>
      </c>
      <c r="T55" t="e">
        <v>#N/A</v>
      </c>
      <c r="U55" t="s">
        <v>316</v>
      </c>
      <c r="V55" t="s">
        <v>326</v>
      </c>
    </row>
    <row r="56" spans="1:22" x14ac:dyDescent="0.25">
      <c r="A56" s="1">
        <v>42304</v>
      </c>
      <c r="B56">
        <v>101386</v>
      </c>
      <c r="D56">
        <v>1655345</v>
      </c>
      <c r="E56">
        <v>305</v>
      </c>
      <c r="F56" t="s">
        <v>29</v>
      </c>
      <c r="G56" t="s">
        <v>31</v>
      </c>
      <c r="H56">
        <v>1</v>
      </c>
      <c r="I56">
        <v>1110</v>
      </c>
      <c r="K56">
        <v>640</v>
      </c>
      <c r="L56">
        <v>0</v>
      </c>
      <c r="M56">
        <v>0</v>
      </c>
      <c r="N56">
        <v>3</v>
      </c>
      <c r="O56">
        <v>0</v>
      </c>
      <c r="P56">
        <v>205</v>
      </c>
      <c r="Q56">
        <v>0</v>
      </c>
      <c r="R56">
        <v>8856.8700000000008</v>
      </c>
      <c r="S56">
        <v>2016</v>
      </c>
      <c r="T56" t="e">
        <v>#N/A</v>
      </c>
      <c r="U56" t="s">
        <v>316</v>
      </c>
      <c r="V56" t="s">
        <v>326</v>
      </c>
    </row>
    <row r="57" spans="1:22" x14ac:dyDescent="0.25">
      <c r="A57" s="1">
        <v>42304</v>
      </c>
      <c r="B57">
        <v>101386</v>
      </c>
      <c r="D57">
        <v>1655345</v>
      </c>
      <c r="E57">
        <v>305</v>
      </c>
      <c r="F57" t="s">
        <v>29</v>
      </c>
      <c r="G57" t="s">
        <v>356</v>
      </c>
      <c r="H57">
        <v>1</v>
      </c>
      <c r="I57">
        <v>1110</v>
      </c>
      <c r="K57">
        <v>640</v>
      </c>
      <c r="L57">
        <v>0</v>
      </c>
      <c r="M57">
        <v>0</v>
      </c>
      <c r="N57">
        <v>4</v>
      </c>
      <c r="O57">
        <v>0</v>
      </c>
      <c r="P57">
        <v>205</v>
      </c>
      <c r="Q57">
        <v>0</v>
      </c>
      <c r="R57">
        <v>8856.8700000000008</v>
      </c>
      <c r="S57">
        <v>2016</v>
      </c>
      <c r="T57" t="e">
        <v>#N/A</v>
      </c>
      <c r="U57" t="s">
        <v>316</v>
      </c>
      <c r="V57" t="s">
        <v>326</v>
      </c>
    </row>
    <row r="58" spans="1:22" x14ac:dyDescent="0.25">
      <c r="A58" s="1">
        <v>42304</v>
      </c>
      <c r="B58">
        <v>101386</v>
      </c>
      <c r="D58">
        <v>1655345</v>
      </c>
      <c r="E58">
        <v>305</v>
      </c>
      <c r="F58" t="s">
        <v>29</v>
      </c>
      <c r="G58" t="s">
        <v>356</v>
      </c>
      <c r="H58">
        <v>1</v>
      </c>
      <c r="I58">
        <v>1110</v>
      </c>
      <c r="K58">
        <v>640</v>
      </c>
      <c r="L58">
        <v>0</v>
      </c>
      <c r="M58">
        <v>0</v>
      </c>
      <c r="N58">
        <v>8</v>
      </c>
      <c r="O58">
        <v>0</v>
      </c>
      <c r="P58">
        <v>205</v>
      </c>
      <c r="Q58">
        <v>0</v>
      </c>
      <c r="R58">
        <v>8856.86</v>
      </c>
      <c r="S58">
        <v>2016</v>
      </c>
      <c r="T58" t="e">
        <v>#N/A</v>
      </c>
      <c r="U58" t="s">
        <v>316</v>
      </c>
      <c r="V58" t="s">
        <v>326</v>
      </c>
    </row>
    <row r="59" spans="1:22" x14ac:dyDescent="0.25">
      <c r="A59" s="1">
        <v>42304</v>
      </c>
      <c r="B59">
        <v>101386</v>
      </c>
      <c r="D59">
        <v>1655345</v>
      </c>
      <c r="E59">
        <v>305</v>
      </c>
      <c r="F59" t="s">
        <v>29</v>
      </c>
      <c r="G59" t="s">
        <v>30</v>
      </c>
      <c r="H59">
        <v>1</v>
      </c>
      <c r="I59">
        <v>1110</v>
      </c>
      <c r="K59">
        <v>640</v>
      </c>
      <c r="L59">
        <v>0</v>
      </c>
      <c r="M59">
        <v>0</v>
      </c>
      <c r="N59">
        <v>3</v>
      </c>
      <c r="O59">
        <v>0</v>
      </c>
      <c r="P59">
        <v>205</v>
      </c>
      <c r="Q59">
        <v>0</v>
      </c>
      <c r="R59">
        <v>1017</v>
      </c>
      <c r="S59">
        <v>2016</v>
      </c>
      <c r="T59" t="e">
        <v>#N/A</v>
      </c>
      <c r="U59" t="s">
        <v>316</v>
      </c>
      <c r="V59" t="s">
        <v>326</v>
      </c>
    </row>
    <row r="60" spans="1:22" x14ac:dyDescent="0.25">
      <c r="A60" s="1">
        <v>42304</v>
      </c>
      <c r="B60">
        <v>101386</v>
      </c>
      <c r="D60">
        <v>1655345</v>
      </c>
      <c r="E60">
        <v>305</v>
      </c>
      <c r="F60" t="s">
        <v>29</v>
      </c>
      <c r="G60" t="e">
        <v>#NAME?</v>
      </c>
      <c r="H60">
        <v>1</v>
      </c>
      <c r="I60">
        <v>1110</v>
      </c>
      <c r="K60">
        <v>640</v>
      </c>
      <c r="L60">
        <v>0</v>
      </c>
      <c r="M60">
        <v>0</v>
      </c>
      <c r="N60">
        <v>4</v>
      </c>
      <c r="O60">
        <v>0</v>
      </c>
      <c r="P60">
        <v>205</v>
      </c>
      <c r="Q60">
        <v>0</v>
      </c>
      <c r="R60">
        <v>1017</v>
      </c>
      <c r="S60">
        <v>2016</v>
      </c>
      <c r="T60" t="e">
        <v>#N/A</v>
      </c>
      <c r="U60" t="s">
        <v>316</v>
      </c>
      <c r="V60" t="s">
        <v>326</v>
      </c>
    </row>
    <row r="61" spans="1:22" x14ac:dyDescent="0.25">
      <c r="A61" s="1">
        <v>42304</v>
      </c>
      <c r="B61">
        <v>101386</v>
      </c>
      <c r="D61">
        <v>1655345</v>
      </c>
      <c r="E61">
        <v>305</v>
      </c>
      <c r="F61" t="s">
        <v>29</v>
      </c>
      <c r="G61" t="e">
        <v>#NAME?</v>
      </c>
      <c r="H61">
        <v>1</v>
      </c>
      <c r="I61">
        <v>1110</v>
      </c>
      <c r="K61">
        <v>640</v>
      </c>
      <c r="L61">
        <v>0</v>
      </c>
      <c r="M61">
        <v>0</v>
      </c>
      <c r="N61">
        <v>8</v>
      </c>
      <c r="O61">
        <v>0</v>
      </c>
      <c r="P61">
        <v>205</v>
      </c>
      <c r="Q61">
        <v>0</v>
      </c>
      <c r="R61">
        <v>1017</v>
      </c>
      <c r="S61">
        <v>2016</v>
      </c>
      <c r="T61" t="e">
        <v>#N/A</v>
      </c>
      <c r="U61" t="s">
        <v>316</v>
      </c>
      <c r="V61" t="s">
        <v>326</v>
      </c>
    </row>
    <row r="62" spans="1:22" x14ac:dyDescent="0.25">
      <c r="A62" s="1">
        <v>42304</v>
      </c>
      <c r="B62">
        <v>101386</v>
      </c>
      <c r="D62">
        <v>1655345</v>
      </c>
      <c r="E62">
        <v>305</v>
      </c>
      <c r="F62" t="s">
        <v>29</v>
      </c>
      <c r="G62" t="s">
        <v>31</v>
      </c>
      <c r="H62">
        <v>1</v>
      </c>
      <c r="I62">
        <v>1110</v>
      </c>
      <c r="K62">
        <v>640</v>
      </c>
      <c r="L62">
        <v>0</v>
      </c>
      <c r="M62">
        <v>0</v>
      </c>
      <c r="N62">
        <v>3</v>
      </c>
      <c r="O62">
        <v>0</v>
      </c>
      <c r="P62">
        <v>205</v>
      </c>
      <c r="Q62">
        <v>0</v>
      </c>
      <c r="R62">
        <v>632.66999999999996</v>
      </c>
      <c r="S62">
        <v>2016</v>
      </c>
      <c r="T62" t="e">
        <v>#N/A</v>
      </c>
      <c r="U62" t="s">
        <v>316</v>
      </c>
      <c r="V62" t="s">
        <v>326</v>
      </c>
    </row>
    <row r="63" spans="1:22" x14ac:dyDescent="0.25">
      <c r="A63" s="1">
        <v>42304</v>
      </c>
      <c r="B63">
        <v>101386</v>
      </c>
      <c r="D63">
        <v>1655345</v>
      </c>
      <c r="E63">
        <v>305</v>
      </c>
      <c r="F63" t="s">
        <v>29</v>
      </c>
      <c r="G63" t="s">
        <v>356</v>
      </c>
      <c r="H63">
        <v>1</v>
      </c>
      <c r="I63">
        <v>1110</v>
      </c>
      <c r="K63">
        <v>640</v>
      </c>
      <c r="L63">
        <v>0</v>
      </c>
      <c r="M63">
        <v>0</v>
      </c>
      <c r="N63">
        <v>4</v>
      </c>
      <c r="O63">
        <v>0</v>
      </c>
      <c r="P63">
        <v>205</v>
      </c>
      <c r="Q63">
        <v>0</v>
      </c>
      <c r="R63">
        <v>632.66999999999996</v>
      </c>
      <c r="S63">
        <v>2016</v>
      </c>
      <c r="T63" t="e">
        <v>#N/A</v>
      </c>
      <c r="U63" t="s">
        <v>316</v>
      </c>
      <c r="V63" t="s">
        <v>326</v>
      </c>
    </row>
    <row r="64" spans="1:22" x14ac:dyDescent="0.25">
      <c r="A64" s="1">
        <v>42304</v>
      </c>
      <c r="B64">
        <v>101386</v>
      </c>
      <c r="D64">
        <v>1655345</v>
      </c>
      <c r="E64">
        <v>305</v>
      </c>
      <c r="F64" t="s">
        <v>29</v>
      </c>
      <c r="G64" t="s">
        <v>356</v>
      </c>
      <c r="H64">
        <v>1</v>
      </c>
      <c r="I64">
        <v>1110</v>
      </c>
      <c r="K64">
        <v>640</v>
      </c>
      <c r="L64">
        <v>0</v>
      </c>
      <c r="M64">
        <v>0</v>
      </c>
      <c r="N64">
        <v>8</v>
      </c>
      <c r="O64">
        <v>0</v>
      </c>
      <c r="P64">
        <v>205</v>
      </c>
      <c r="Q64">
        <v>0</v>
      </c>
      <c r="R64">
        <v>632.66</v>
      </c>
      <c r="S64">
        <v>2016</v>
      </c>
      <c r="T64" t="e">
        <v>#N/A</v>
      </c>
      <c r="U64" t="s">
        <v>316</v>
      </c>
      <c r="V64" t="s">
        <v>326</v>
      </c>
    </row>
    <row r="65" spans="1:22" x14ac:dyDescent="0.25">
      <c r="A65" s="1">
        <v>42304</v>
      </c>
      <c r="B65">
        <v>101397</v>
      </c>
      <c r="D65">
        <v>1655347</v>
      </c>
      <c r="E65">
        <v>7205</v>
      </c>
      <c r="F65" t="s">
        <v>42</v>
      </c>
      <c r="G65" t="s">
        <v>404</v>
      </c>
      <c r="H65">
        <v>1</v>
      </c>
      <c r="I65">
        <v>1110</v>
      </c>
      <c r="K65">
        <v>640</v>
      </c>
      <c r="L65">
        <v>0</v>
      </c>
      <c r="M65">
        <v>0</v>
      </c>
      <c r="N65">
        <v>3</v>
      </c>
      <c r="O65">
        <v>0</v>
      </c>
      <c r="P65">
        <v>205</v>
      </c>
      <c r="Q65">
        <v>0</v>
      </c>
      <c r="R65">
        <v>766.88</v>
      </c>
      <c r="S65">
        <v>2016</v>
      </c>
      <c r="T65" t="e">
        <v>#N/A</v>
      </c>
      <c r="U65" t="s">
        <v>316</v>
      </c>
      <c r="V65" t="s">
        <v>326</v>
      </c>
    </row>
    <row r="66" spans="1:22" x14ac:dyDescent="0.25">
      <c r="A66" s="1">
        <v>42304</v>
      </c>
      <c r="B66">
        <v>101397</v>
      </c>
      <c r="D66">
        <v>1655347</v>
      </c>
      <c r="E66">
        <v>7205</v>
      </c>
      <c r="F66" t="s">
        <v>42</v>
      </c>
      <c r="G66" t="e">
        <v>#NAME?</v>
      </c>
      <c r="H66">
        <v>1</v>
      </c>
      <c r="I66">
        <v>1110</v>
      </c>
      <c r="K66">
        <v>640</v>
      </c>
      <c r="L66">
        <v>0</v>
      </c>
      <c r="M66">
        <v>0</v>
      </c>
      <c r="N66">
        <v>4</v>
      </c>
      <c r="O66">
        <v>0</v>
      </c>
      <c r="P66">
        <v>205</v>
      </c>
      <c r="Q66">
        <v>0</v>
      </c>
      <c r="R66">
        <v>766.88</v>
      </c>
      <c r="S66">
        <v>2016</v>
      </c>
      <c r="T66" t="e">
        <v>#N/A</v>
      </c>
      <c r="U66" t="s">
        <v>316</v>
      </c>
      <c r="V66" t="s">
        <v>326</v>
      </c>
    </row>
    <row r="67" spans="1:22" x14ac:dyDescent="0.25">
      <c r="A67" s="1">
        <v>42304</v>
      </c>
      <c r="B67">
        <v>101397</v>
      </c>
      <c r="D67">
        <v>1655347</v>
      </c>
      <c r="E67">
        <v>7205</v>
      </c>
      <c r="F67" t="s">
        <v>42</v>
      </c>
      <c r="G67" t="e">
        <v>#NAME?</v>
      </c>
      <c r="H67">
        <v>1</v>
      </c>
      <c r="I67">
        <v>1110</v>
      </c>
      <c r="K67">
        <v>640</v>
      </c>
      <c r="L67">
        <v>0</v>
      </c>
      <c r="M67">
        <v>0</v>
      </c>
      <c r="N67">
        <v>8</v>
      </c>
      <c r="O67">
        <v>0</v>
      </c>
      <c r="P67">
        <v>205</v>
      </c>
      <c r="Q67">
        <v>0</v>
      </c>
      <c r="R67">
        <v>766.89</v>
      </c>
      <c r="S67">
        <v>2016</v>
      </c>
      <c r="T67" t="e">
        <v>#N/A</v>
      </c>
      <c r="U67" t="s">
        <v>316</v>
      </c>
      <c r="V67" t="s">
        <v>326</v>
      </c>
    </row>
    <row r="68" spans="1:22" x14ac:dyDescent="0.25">
      <c r="A68" s="1">
        <v>42304</v>
      </c>
      <c r="B68">
        <v>101397</v>
      </c>
      <c r="D68">
        <v>1655347</v>
      </c>
      <c r="E68">
        <v>7205</v>
      </c>
      <c r="F68" t="s">
        <v>42</v>
      </c>
      <c r="G68" t="s">
        <v>405</v>
      </c>
      <c r="H68">
        <v>1</v>
      </c>
      <c r="I68">
        <v>1110</v>
      </c>
      <c r="K68">
        <v>640</v>
      </c>
      <c r="L68">
        <v>0</v>
      </c>
      <c r="M68">
        <v>0</v>
      </c>
      <c r="N68">
        <v>3</v>
      </c>
      <c r="O68">
        <v>0</v>
      </c>
      <c r="P68">
        <v>205</v>
      </c>
      <c r="Q68">
        <v>0</v>
      </c>
      <c r="R68">
        <v>0</v>
      </c>
      <c r="S68">
        <v>2016</v>
      </c>
      <c r="T68" t="e">
        <v>#N/A</v>
      </c>
      <c r="U68" t="s">
        <v>316</v>
      </c>
      <c r="V68" t="s">
        <v>326</v>
      </c>
    </row>
    <row r="69" spans="1:22" x14ac:dyDescent="0.25">
      <c r="A69" s="1">
        <v>42304</v>
      </c>
      <c r="B69">
        <v>101399</v>
      </c>
      <c r="D69">
        <v>1655346</v>
      </c>
      <c r="E69">
        <v>4235</v>
      </c>
      <c r="F69" t="s">
        <v>32</v>
      </c>
      <c r="G69" t="s">
        <v>406</v>
      </c>
      <c r="H69">
        <v>1</v>
      </c>
      <c r="I69">
        <v>1110</v>
      </c>
      <c r="K69">
        <v>640</v>
      </c>
      <c r="L69">
        <v>0</v>
      </c>
      <c r="M69">
        <v>0</v>
      </c>
      <c r="N69">
        <v>3</v>
      </c>
      <c r="O69">
        <v>0</v>
      </c>
      <c r="P69">
        <v>205</v>
      </c>
      <c r="Q69">
        <v>0</v>
      </c>
      <c r="R69">
        <v>2319.64</v>
      </c>
      <c r="S69">
        <v>2016</v>
      </c>
      <c r="T69" t="e">
        <v>#N/A</v>
      </c>
      <c r="U69" t="s">
        <v>316</v>
      </c>
      <c r="V69" t="s">
        <v>326</v>
      </c>
    </row>
    <row r="70" spans="1:22" x14ac:dyDescent="0.25">
      <c r="A70" s="1">
        <v>42304</v>
      </c>
      <c r="B70">
        <v>101399</v>
      </c>
      <c r="D70">
        <v>1655346</v>
      </c>
      <c r="E70">
        <v>4235</v>
      </c>
      <c r="F70" t="s">
        <v>32</v>
      </c>
      <c r="G70" t="s">
        <v>407</v>
      </c>
      <c r="H70">
        <v>1</v>
      </c>
      <c r="I70">
        <v>1110</v>
      </c>
      <c r="K70">
        <v>640</v>
      </c>
      <c r="L70">
        <v>0</v>
      </c>
      <c r="M70">
        <v>0</v>
      </c>
      <c r="N70">
        <v>4</v>
      </c>
      <c r="O70">
        <v>0</v>
      </c>
      <c r="P70">
        <v>205</v>
      </c>
      <c r="Q70">
        <v>0</v>
      </c>
      <c r="R70">
        <v>2319.64</v>
      </c>
      <c r="S70">
        <v>2016</v>
      </c>
      <c r="T70" t="e">
        <v>#N/A</v>
      </c>
      <c r="U70" t="s">
        <v>316</v>
      </c>
      <c r="V70" t="s">
        <v>326</v>
      </c>
    </row>
    <row r="71" spans="1:22" x14ac:dyDescent="0.25">
      <c r="A71" s="1">
        <v>42304</v>
      </c>
      <c r="B71">
        <v>101399</v>
      </c>
      <c r="D71">
        <v>1655346</v>
      </c>
      <c r="E71">
        <v>4235</v>
      </c>
      <c r="F71" t="s">
        <v>32</v>
      </c>
      <c r="G71" t="s">
        <v>407</v>
      </c>
      <c r="H71">
        <v>1</v>
      </c>
      <c r="I71">
        <v>1110</v>
      </c>
      <c r="K71">
        <v>640</v>
      </c>
      <c r="L71">
        <v>0</v>
      </c>
      <c r="M71">
        <v>0</v>
      </c>
      <c r="N71">
        <v>8</v>
      </c>
      <c r="O71">
        <v>0</v>
      </c>
      <c r="P71">
        <v>205</v>
      </c>
      <c r="Q71">
        <v>0</v>
      </c>
      <c r="R71">
        <v>2319.63</v>
      </c>
      <c r="S71">
        <v>2016</v>
      </c>
      <c r="T71" t="e">
        <v>#N/A</v>
      </c>
      <c r="U71" t="s">
        <v>316</v>
      </c>
      <c r="V71" t="s">
        <v>326</v>
      </c>
    </row>
    <row r="72" spans="1:22" x14ac:dyDescent="0.25">
      <c r="A72" s="1">
        <v>42304</v>
      </c>
      <c r="B72">
        <v>101399</v>
      </c>
      <c r="D72">
        <v>1655346</v>
      </c>
      <c r="E72">
        <v>4235</v>
      </c>
      <c r="F72" t="s">
        <v>32</v>
      </c>
      <c r="G72" t="s">
        <v>408</v>
      </c>
      <c r="H72">
        <v>1</v>
      </c>
      <c r="I72">
        <v>1110</v>
      </c>
      <c r="K72">
        <v>640</v>
      </c>
      <c r="L72">
        <v>0</v>
      </c>
      <c r="M72">
        <v>0</v>
      </c>
      <c r="N72">
        <v>3</v>
      </c>
      <c r="O72">
        <v>0</v>
      </c>
      <c r="P72">
        <v>205</v>
      </c>
      <c r="Q72">
        <v>0</v>
      </c>
      <c r="R72">
        <v>652.66999999999996</v>
      </c>
      <c r="S72">
        <v>2016</v>
      </c>
      <c r="T72" t="e">
        <v>#N/A</v>
      </c>
      <c r="U72" t="s">
        <v>316</v>
      </c>
      <c r="V72" t="s">
        <v>326</v>
      </c>
    </row>
    <row r="73" spans="1:22" x14ac:dyDescent="0.25">
      <c r="A73" s="1">
        <v>42304</v>
      </c>
      <c r="B73">
        <v>101399</v>
      </c>
      <c r="D73">
        <v>1655346</v>
      </c>
      <c r="E73">
        <v>4235</v>
      </c>
      <c r="F73" t="s">
        <v>32</v>
      </c>
      <c r="G73" t="s">
        <v>409</v>
      </c>
      <c r="H73">
        <v>1</v>
      </c>
      <c r="I73">
        <v>1110</v>
      </c>
      <c r="K73">
        <v>640</v>
      </c>
      <c r="L73">
        <v>0</v>
      </c>
      <c r="M73">
        <v>0</v>
      </c>
      <c r="N73">
        <v>4</v>
      </c>
      <c r="O73">
        <v>0</v>
      </c>
      <c r="P73">
        <v>205</v>
      </c>
      <c r="Q73">
        <v>0</v>
      </c>
      <c r="R73">
        <v>652.66999999999996</v>
      </c>
      <c r="S73">
        <v>2016</v>
      </c>
      <c r="T73" t="e">
        <v>#N/A</v>
      </c>
      <c r="U73" t="s">
        <v>316</v>
      </c>
      <c r="V73" t="s">
        <v>326</v>
      </c>
    </row>
    <row r="74" spans="1:22" x14ac:dyDescent="0.25">
      <c r="A74" s="1">
        <v>42304</v>
      </c>
      <c r="B74">
        <v>101399</v>
      </c>
      <c r="D74">
        <v>1655346</v>
      </c>
      <c r="E74">
        <v>4235</v>
      </c>
      <c r="F74" t="s">
        <v>32</v>
      </c>
      <c r="G74" t="s">
        <v>409</v>
      </c>
      <c r="H74">
        <v>1</v>
      </c>
      <c r="I74">
        <v>1110</v>
      </c>
      <c r="K74">
        <v>640</v>
      </c>
      <c r="L74">
        <v>0</v>
      </c>
      <c r="M74">
        <v>0</v>
      </c>
      <c r="N74">
        <v>8</v>
      </c>
      <c r="O74">
        <v>0</v>
      </c>
      <c r="P74">
        <v>205</v>
      </c>
      <c r="Q74">
        <v>0</v>
      </c>
      <c r="R74">
        <v>652.66</v>
      </c>
      <c r="S74">
        <v>2016</v>
      </c>
      <c r="T74" t="e">
        <v>#N/A</v>
      </c>
      <c r="U74" t="s">
        <v>316</v>
      </c>
      <c r="V74" t="s">
        <v>326</v>
      </c>
    </row>
    <row r="75" spans="1:22" x14ac:dyDescent="0.25">
      <c r="A75" s="1">
        <v>42304</v>
      </c>
      <c r="B75">
        <v>101399</v>
      </c>
      <c r="D75">
        <v>1655346</v>
      </c>
      <c r="E75">
        <v>4235</v>
      </c>
      <c r="F75" t="s">
        <v>32</v>
      </c>
      <c r="G75" t="s">
        <v>405</v>
      </c>
      <c r="H75">
        <v>1</v>
      </c>
      <c r="I75">
        <v>1130</v>
      </c>
      <c r="K75">
        <v>640</v>
      </c>
      <c r="L75">
        <v>0</v>
      </c>
      <c r="M75">
        <v>0</v>
      </c>
      <c r="N75">
        <v>1</v>
      </c>
      <c r="O75">
        <v>0</v>
      </c>
      <c r="P75">
        <v>205</v>
      </c>
      <c r="Q75">
        <v>0</v>
      </c>
      <c r="R75">
        <v>0</v>
      </c>
      <c r="S75">
        <v>2016</v>
      </c>
      <c r="T75" t="e">
        <v>#N/A</v>
      </c>
      <c r="U75" t="s">
        <v>316</v>
      </c>
      <c r="V75" t="s">
        <v>326</v>
      </c>
    </row>
    <row r="76" spans="1:22" x14ac:dyDescent="0.25">
      <c r="A76" s="1">
        <v>42342</v>
      </c>
      <c r="B76">
        <v>101739</v>
      </c>
      <c r="D76">
        <v>1655391</v>
      </c>
      <c r="E76">
        <v>4235</v>
      </c>
      <c r="F76" t="s">
        <v>32</v>
      </c>
      <c r="G76" t="s">
        <v>410</v>
      </c>
      <c r="H76">
        <v>1</v>
      </c>
      <c r="I76">
        <v>1130</v>
      </c>
      <c r="K76">
        <v>640</v>
      </c>
      <c r="L76">
        <v>0</v>
      </c>
      <c r="M76">
        <v>31700</v>
      </c>
      <c r="N76">
        <v>1</v>
      </c>
      <c r="O76">
        <v>0</v>
      </c>
      <c r="P76">
        <v>0</v>
      </c>
      <c r="Q76">
        <v>0</v>
      </c>
      <c r="R76">
        <v>0</v>
      </c>
      <c r="S76">
        <v>2016</v>
      </c>
      <c r="T76" t="e">
        <v>#N/A</v>
      </c>
      <c r="U76" t="s">
        <v>316</v>
      </c>
      <c r="V76" t="s">
        <v>326</v>
      </c>
    </row>
    <row r="77" spans="1:22" x14ac:dyDescent="0.25">
      <c r="A77" s="1">
        <v>42342</v>
      </c>
      <c r="B77">
        <v>101744</v>
      </c>
      <c r="D77">
        <v>1655393</v>
      </c>
      <c r="E77">
        <v>305</v>
      </c>
      <c r="F77" t="s">
        <v>29</v>
      </c>
      <c r="G77" t="s">
        <v>411</v>
      </c>
      <c r="H77">
        <v>1</v>
      </c>
      <c r="I77">
        <v>1120</v>
      </c>
      <c r="K77">
        <v>640</v>
      </c>
      <c r="L77">
        <v>0</v>
      </c>
      <c r="M77">
        <v>31700</v>
      </c>
      <c r="N77">
        <v>11</v>
      </c>
      <c r="O77">
        <v>0</v>
      </c>
      <c r="P77">
        <v>0</v>
      </c>
      <c r="Q77">
        <v>0</v>
      </c>
      <c r="R77">
        <v>1249</v>
      </c>
      <c r="S77">
        <v>2016</v>
      </c>
      <c r="T77" t="e">
        <v>#N/A</v>
      </c>
      <c r="U77" t="s">
        <v>316</v>
      </c>
      <c r="V77" t="s">
        <v>326</v>
      </c>
    </row>
    <row r="78" spans="1:22" x14ac:dyDescent="0.25">
      <c r="A78" s="1">
        <v>42342</v>
      </c>
      <c r="B78">
        <v>101744</v>
      </c>
      <c r="D78">
        <v>1655393</v>
      </c>
      <c r="E78">
        <v>305</v>
      </c>
      <c r="F78" t="s">
        <v>29</v>
      </c>
      <c r="G78" t="s">
        <v>412</v>
      </c>
      <c r="H78">
        <v>1</v>
      </c>
      <c r="I78">
        <v>1120</v>
      </c>
      <c r="K78">
        <v>640</v>
      </c>
      <c r="L78">
        <v>0</v>
      </c>
      <c r="M78">
        <v>31700</v>
      </c>
      <c r="N78">
        <v>11</v>
      </c>
      <c r="O78">
        <v>0</v>
      </c>
      <c r="P78">
        <v>0</v>
      </c>
      <c r="Q78">
        <v>0</v>
      </c>
      <c r="R78">
        <v>0</v>
      </c>
      <c r="S78">
        <v>2016</v>
      </c>
      <c r="T78" t="e">
        <v>#N/A</v>
      </c>
      <c r="U78" t="s">
        <v>316</v>
      </c>
      <c r="V78" t="s">
        <v>326</v>
      </c>
    </row>
    <row r="79" spans="1:22" x14ac:dyDescent="0.25">
      <c r="A79" s="1">
        <v>42353</v>
      </c>
      <c r="B79">
        <v>101827</v>
      </c>
      <c r="D79">
        <v>1655379</v>
      </c>
      <c r="E79">
        <v>4235</v>
      </c>
      <c r="F79" t="s">
        <v>32</v>
      </c>
      <c r="G79" t="s">
        <v>413</v>
      </c>
      <c r="H79">
        <v>1</v>
      </c>
      <c r="I79">
        <v>1110</v>
      </c>
      <c r="K79">
        <v>640</v>
      </c>
      <c r="L79">
        <v>0</v>
      </c>
      <c r="M79">
        <v>31700</v>
      </c>
      <c r="N79">
        <v>3</v>
      </c>
      <c r="O79">
        <v>0</v>
      </c>
      <c r="P79">
        <v>205</v>
      </c>
      <c r="Q79">
        <v>0</v>
      </c>
      <c r="R79">
        <v>399</v>
      </c>
      <c r="S79">
        <v>2016</v>
      </c>
      <c r="T79" t="e">
        <v>#N/A</v>
      </c>
      <c r="U79" t="s">
        <v>316</v>
      </c>
      <c r="V79" t="s">
        <v>326</v>
      </c>
    </row>
    <row r="80" spans="1:22" x14ac:dyDescent="0.25">
      <c r="A80" s="1">
        <v>42353</v>
      </c>
      <c r="B80">
        <v>101827</v>
      </c>
      <c r="D80">
        <v>1655379</v>
      </c>
      <c r="E80">
        <v>4235</v>
      </c>
      <c r="F80" t="s">
        <v>32</v>
      </c>
      <c r="G80" t="s">
        <v>414</v>
      </c>
      <c r="H80">
        <v>1</v>
      </c>
      <c r="I80">
        <v>1130</v>
      </c>
      <c r="K80">
        <v>640</v>
      </c>
      <c r="L80">
        <v>0</v>
      </c>
      <c r="M80">
        <v>31700</v>
      </c>
      <c r="N80">
        <v>1</v>
      </c>
      <c r="O80">
        <v>0</v>
      </c>
      <c r="P80">
        <v>205</v>
      </c>
      <c r="Q80">
        <v>0</v>
      </c>
      <c r="R80">
        <v>539</v>
      </c>
      <c r="S80">
        <v>2016</v>
      </c>
      <c r="T80" t="e">
        <v>#N/A</v>
      </c>
      <c r="U80" t="s">
        <v>316</v>
      </c>
      <c r="V80" t="s">
        <v>326</v>
      </c>
    </row>
    <row r="81" spans="1:22" x14ac:dyDescent="0.25">
      <c r="A81" s="1">
        <v>42353</v>
      </c>
      <c r="B81">
        <v>101827</v>
      </c>
      <c r="D81">
        <v>1655379</v>
      </c>
      <c r="E81">
        <v>4235</v>
      </c>
      <c r="F81" t="s">
        <v>32</v>
      </c>
      <c r="G81" t="e">
        <v>#NAME?</v>
      </c>
      <c r="H81">
        <v>1</v>
      </c>
      <c r="I81">
        <v>1130</v>
      </c>
      <c r="K81">
        <v>640</v>
      </c>
      <c r="L81">
        <v>0</v>
      </c>
      <c r="M81">
        <v>31700</v>
      </c>
      <c r="N81">
        <v>2</v>
      </c>
      <c r="O81">
        <v>0</v>
      </c>
      <c r="P81">
        <v>205</v>
      </c>
      <c r="Q81">
        <v>0</v>
      </c>
      <c r="R81">
        <v>539</v>
      </c>
      <c r="S81">
        <v>2016</v>
      </c>
      <c r="T81" t="e">
        <v>#N/A</v>
      </c>
      <c r="U81" t="s">
        <v>316</v>
      </c>
      <c r="V81" t="s">
        <v>326</v>
      </c>
    </row>
    <row r="82" spans="1:22" x14ac:dyDescent="0.25">
      <c r="A82" s="1">
        <v>42353</v>
      </c>
      <c r="B82">
        <v>101827</v>
      </c>
      <c r="D82">
        <v>1655379</v>
      </c>
      <c r="E82">
        <v>4235</v>
      </c>
      <c r="F82" t="s">
        <v>32</v>
      </c>
      <c r="G82" t="e">
        <v>#NAME?</v>
      </c>
      <c r="H82">
        <v>1</v>
      </c>
      <c r="I82">
        <v>2411</v>
      </c>
      <c r="K82">
        <v>640</v>
      </c>
      <c r="L82">
        <v>0</v>
      </c>
      <c r="M82">
        <v>31700</v>
      </c>
      <c r="N82">
        <v>55</v>
      </c>
      <c r="O82">
        <v>0</v>
      </c>
      <c r="P82">
        <v>205</v>
      </c>
      <c r="Q82">
        <v>0</v>
      </c>
      <c r="R82">
        <v>539</v>
      </c>
      <c r="S82">
        <v>2016</v>
      </c>
      <c r="T82" t="e">
        <v>#N/A</v>
      </c>
      <c r="U82" t="s">
        <v>318</v>
      </c>
      <c r="V82" t="s">
        <v>326</v>
      </c>
    </row>
    <row r="83" spans="1:22" x14ac:dyDescent="0.25">
      <c r="A83" s="1">
        <v>42353</v>
      </c>
      <c r="B83">
        <v>101827</v>
      </c>
      <c r="D83">
        <v>1655379</v>
      </c>
      <c r="E83">
        <v>4235</v>
      </c>
      <c r="F83" t="s">
        <v>32</v>
      </c>
      <c r="G83" t="s">
        <v>414</v>
      </c>
      <c r="H83">
        <v>1</v>
      </c>
      <c r="I83">
        <v>1130</v>
      </c>
      <c r="K83">
        <v>640</v>
      </c>
      <c r="L83">
        <v>0</v>
      </c>
      <c r="M83">
        <v>31700</v>
      </c>
      <c r="N83">
        <v>1</v>
      </c>
      <c r="O83">
        <v>0</v>
      </c>
      <c r="P83">
        <v>205</v>
      </c>
      <c r="Q83">
        <v>0</v>
      </c>
      <c r="R83">
        <v>179.67</v>
      </c>
      <c r="S83">
        <v>2016</v>
      </c>
      <c r="T83" t="e">
        <v>#N/A</v>
      </c>
      <c r="U83" t="s">
        <v>316</v>
      </c>
      <c r="V83" t="s">
        <v>326</v>
      </c>
    </row>
    <row r="84" spans="1:22" x14ac:dyDescent="0.25">
      <c r="A84" s="1">
        <v>42353</v>
      </c>
      <c r="B84">
        <v>101827</v>
      </c>
      <c r="D84">
        <v>1655379</v>
      </c>
      <c r="E84">
        <v>4235</v>
      </c>
      <c r="F84" t="s">
        <v>32</v>
      </c>
      <c r="G84" t="e">
        <v>#NAME?</v>
      </c>
      <c r="H84">
        <v>1</v>
      </c>
      <c r="I84">
        <v>1130</v>
      </c>
      <c r="K84">
        <v>640</v>
      </c>
      <c r="L84">
        <v>0</v>
      </c>
      <c r="M84">
        <v>31700</v>
      </c>
      <c r="N84">
        <v>2</v>
      </c>
      <c r="O84">
        <v>0</v>
      </c>
      <c r="P84">
        <v>205</v>
      </c>
      <c r="Q84">
        <v>0</v>
      </c>
      <c r="R84">
        <v>179.67</v>
      </c>
      <c r="S84">
        <v>2016</v>
      </c>
      <c r="T84" t="e">
        <v>#N/A</v>
      </c>
      <c r="U84" t="s">
        <v>316</v>
      </c>
      <c r="V84" t="s">
        <v>326</v>
      </c>
    </row>
    <row r="85" spans="1:22" x14ac:dyDescent="0.25">
      <c r="A85" s="1">
        <v>42353</v>
      </c>
      <c r="B85">
        <v>101827</v>
      </c>
      <c r="D85">
        <v>1655379</v>
      </c>
      <c r="E85">
        <v>4235</v>
      </c>
      <c r="F85" t="s">
        <v>32</v>
      </c>
      <c r="G85" t="e">
        <v>#NAME?</v>
      </c>
      <c r="H85">
        <v>1</v>
      </c>
      <c r="I85">
        <v>2411</v>
      </c>
      <c r="K85">
        <v>640</v>
      </c>
      <c r="L85">
        <v>0</v>
      </c>
      <c r="M85">
        <v>31700</v>
      </c>
      <c r="N85">
        <v>55</v>
      </c>
      <c r="O85">
        <v>0</v>
      </c>
      <c r="P85">
        <v>205</v>
      </c>
      <c r="Q85">
        <v>0</v>
      </c>
      <c r="R85">
        <v>179.66</v>
      </c>
      <c r="S85">
        <v>2016</v>
      </c>
      <c r="T85" t="e">
        <v>#N/A</v>
      </c>
      <c r="U85" t="s">
        <v>318</v>
      </c>
      <c r="V85" t="s">
        <v>326</v>
      </c>
    </row>
    <row r="86" spans="1:22" x14ac:dyDescent="0.25">
      <c r="A86" s="1">
        <v>42353</v>
      </c>
      <c r="B86">
        <v>101827</v>
      </c>
      <c r="D86">
        <v>1655379</v>
      </c>
      <c r="E86">
        <v>4235</v>
      </c>
      <c r="F86" t="s">
        <v>32</v>
      </c>
      <c r="G86" t="s">
        <v>415</v>
      </c>
      <c r="H86">
        <v>1</v>
      </c>
      <c r="I86">
        <v>1130</v>
      </c>
      <c r="K86">
        <v>640</v>
      </c>
      <c r="L86">
        <v>0</v>
      </c>
      <c r="M86">
        <v>31700</v>
      </c>
      <c r="N86">
        <v>1</v>
      </c>
      <c r="O86">
        <v>0</v>
      </c>
      <c r="P86">
        <v>0</v>
      </c>
      <c r="Q86">
        <v>0</v>
      </c>
      <c r="R86">
        <v>0</v>
      </c>
      <c r="S86">
        <v>2016</v>
      </c>
      <c r="T86" t="e">
        <v>#N/A</v>
      </c>
      <c r="U86" t="s">
        <v>316</v>
      </c>
      <c r="V86" t="s">
        <v>326</v>
      </c>
    </row>
    <row r="87" spans="1:22" x14ac:dyDescent="0.25">
      <c r="A87" s="1">
        <v>42353</v>
      </c>
      <c r="B87">
        <v>101835</v>
      </c>
      <c r="D87">
        <v>1655389</v>
      </c>
      <c r="E87">
        <v>1120</v>
      </c>
      <c r="F87" t="s">
        <v>24</v>
      </c>
      <c r="G87" t="s">
        <v>416</v>
      </c>
      <c r="H87">
        <v>1</v>
      </c>
      <c r="I87">
        <v>1210</v>
      </c>
      <c r="K87">
        <v>640</v>
      </c>
      <c r="L87">
        <v>0</v>
      </c>
      <c r="M87">
        <v>0</v>
      </c>
      <c r="N87">
        <v>3</v>
      </c>
      <c r="O87">
        <v>0</v>
      </c>
      <c r="P87">
        <v>0</v>
      </c>
      <c r="Q87">
        <v>0</v>
      </c>
      <c r="R87">
        <v>140</v>
      </c>
      <c r="S87">
        <v>2016</v>
      </c>
      <c r="T87" t="e">
        <v>#N/A</v>
      </c>
      <c r="U87" t="s">
        <v>317</v>
      </c>
      <c r="V87" t="s">
        <v>326</v>
      </c>
    </row>
    <row r="88" spans="1:22" x14ac:dyDescent="0.25">
      <c r="A88" s="1">
        <v>42353</v>
      </c>
      <c r="B88">
        <v>101835</v>
      </c>
      <c r="D88">
        <v>1655389</v>
      </c>
      <c r="E88">
        <v>1120</v>
      </c>
      <c r="F88" t="s">
        <v>24</v>
      </c>
      <c r="G88" t="e">
        <v>#NAME?</v>
      </c>
      <c r="H88">
        <v>1</v>
      </c>
      <c r="I88">
        <v>1210</v>
      </c>
      <c r="K88">
        <v>640</v>
      </c>
      <c r="L88">
        <v>0</v>
      </c>
      <c r="M88">
        <v>0</v>
      </c>
      <c r="N88">
        <v>4</v>
      </c>
      <c r="O88">
        <v>0</v>
      </c>
      <c r="P88">
        <v>0</v>
      </c>
      <c r="Q88">
        <v>0</v>
      </c>
      <c r="R88">
        <v>140</v>
      </c>
      <c r="S88">
        <v>2016</v>
      </c>
      <c r="T88" t="e">
        <v>#N/A</v>
      </c>
      <c r="U88" t="s">
        <v>317</v>
      </c>
      <c r="V88" t="s">
        <v>326</v>
      </c>
    </row>
    <row r="89" spans="1:22" x14ac:dyDescent="0.25">
      <c r="A89" s="1">
        <v>42353</v>
      </c>
      <c r="B89">
        <v>101835</v>
      </c>
      <c r="D89">
        <v>1655389</v>
      </c>
      <c r="E89">
        <v>1120</v>
      </c>
      <c r="F89" t="s">
        <v>24</v>
      </c>
      <c r="G89" t="e">
        <v>#NAME?</v>
      </c>
      <c r="H89">
        <v>1</v>
      </c>
      <c r="I89">
        <v>1210</v>
      </c>
      <c r="K89">
        <v>640</v>
      </c>
      <c r="L89">
        <v>0</v>
      </c>
      <c r="M89">
        <v>0</v>
      </c>
      <c r="N89">
        <v>8</v>
      </c>
      <c r="O89">
        <v>0</v>
      </c>
      <c r="P89">
        <v>0</v>
      </c>
      <c r="Q89">
        <v>0</v>
      </c>
      <c r="R89">
        <v>140</v>
      </c>
      <c r="S89">
        <v>2016</v>
      </c>
      <c r="T89" t="e">
        <v>#N/A</v>
      </c>
      <c r="U89" t="s">
        <v>317</v>
      </c>
      <c r="V89" t="s">
        <v>326</v>
      </c>
    </row>
    <row r="90" spans="1:22" x14ac:dyDescent="0.25">
      <c r="A90" s="1">
        <v>42353</v>
      </c>
      <c r="B90">
        <v>101835</v>
      </c>
      <c r="D90">
        <v>1655389</v>
      </c>
      <c r="E90">
        <v>1120</v>
      </c>
      <c r="F90" t="s">
        <v>24</v>
      </c>
      <c r="G90" t="s">
        <v>417</v>
      </c>
      <c r="H90">
        <v>1</v>
      </c>
      <c r="I90">
        <v>1210</v>
      </c>
      <c r="K90">
        <v>640</v>
      </c>
      <c r="L90">
        <v>0</v>
      </c>
      <c r="M90">
        <v>0</v>
      </c>
      <c r="N90">
        <v>3</v>
      </c>
      <c r="O90">
        <v>0</v>
      </c>
      <c r="P90">
        <v>0</v>
      </c>
      <c r="Q90">
        <v>0</v>
      </c>
      <c r="R90">
        <v>206.67</v>
      </c>
      <c r="S90">
        <v>2016</v>
      </c>
      <c r="T90" t="e">
        <v>#N/A</v>
      </c>
      <c r="U90" t="s">
        <v>317</v>
      </c>
      <c r="V90" t="s">
        <v>326</v>
      </c>
    </row>
    <row r="91" spans="1:22" x14ac:dyDescent="0.25">
      <c r="A91" s="1">
        <v>42353</v>
      </c>
      <c r="B91">
        <v>101835</v>
      </c>
      <c r="D91">
        <v>1655389</v>
      </c>
      <c r="E91">
        <v>1120</v>
      </c>
      <c r="F91" t="s">
        <v>24</v>
      </c>
      <c r="G91" t="e">
        <v>#NAME?</v>
      </c>
      <c r="H91">
        <v>1</v>
      </c>
      <c r="I91">
        <v>1210</v>
      </c>
      <c r="K91">
        <v>640</v>
      </c>
      <c r="L91">
        <v>0</v>
      </c>
      <c r="M91">
        <v>0</v>
      </c>
      <c r="N91">
        <v>4</v>
      </c>
      <c r="O91">
        <v>0</v>
      </c>
      <c r="P91">
        <v>0</v>
      </c>
      <c r="Q91">
        <v>0</v>
      </c>
      <c r="R91">
        <v>206.67</v>
      </c>
      <c r="S91">
        <v>2016</v>
      </c>
      <c r="T91" t="e">
        <v>#N/A</v>
      </c>
      <c r="U91" t="s">
        <v>317</v>
      </c>
      <c r="V91" t="s">
        <v>326</v>
      </c>
    </row>
    <row r="92" spans="1:22" x14ac:dyDescent="0.25">
      <c r="A92" s="1">
        <v>42353</v>
      </c>
      <c r="B92">
        <v>101835</v>
      </c>
      <c r="D92">
        <v>1655389</v>
      </c>
      <c r="E92">
        <v>1120</v>
      </c>
      <c r="F92" t="s">
        <v>24</v>
      </c>
      <c r="G92" t="e">
        <v>#NAME?</v>
      </c>
      <c r="H92">
        <v>1</v>
      </c>
      <c r="I92">
        <v>1210</v>
      </c>
      <c r="K92">
        <v>640</v>
      </c>
      <c r="L92">
        <v>0</v>
      </c>
      <c r="M92">
        <v>0</v>
      </c>
      <c r="N92">
        <v>8</v>
      </c>
      <c r="O92">
        <v>0</v>
      </c>
      <c r="P92">
        <v>0</v>
      </c>
      <c r="Q92">
        <v>0</v>
      </c>
      <c r="R92">
        <v>206.66</v>
      </c>
      <c r="S92">
        <v>2016</v>
      </c>
      <c r="T92" t="e">
        <v>#N/A</v>
      </c>
      <c r="U92" t="s">
        <v>317</v>
      </c>
      <c r="V92" t="s">
        <v>326</v>
      </c>
    </row>
    <row r="93" spans="1:22" x14ac:dyDescent="0.25">
      <c r="A93" s="1">
        <v>42353</v>
      </c>
      <c r="B93">
        <v>101835</v>
      </c>
      <c r="D93">
        <v>1655389</v>
      </c>
      <c r="E93">
        <v>1120</v>
      </c>
      <c r="F93" t="s">
        <v>24</v>
      </c>
      <c r="G93" t="s">
        <v>418</v>
      </c>
      <c r="H93">
        <v>1</v>
      </c>
      <c r="I93">
        <v>1210</v>
      </c>
      <c r="K93">
        <v>640</v>
      </c>
      <c r="L93">
        <v>0</v>
      </c>
      <c r="M93">
        <v>0</v>
      </c>
      <c r="N93">
        <v>3</v>
      </c>
      <c r="O93">
        <v>0</v>
      </c>
      <c r="P93">
        <v>0</v>
      </c>
      <c r="Q93">
        <v>0</v>
      </c>
      <c r="R93">
        <v>10</v>
      </c>
      <c r="S93">
        <v>2016</v>
      </c>
      <c r="T93" t="e">
        <v>#N/A</v>
      </c>
      <c r="U93" t="s">
        <v>317</v>
      </c>
      <c r="V93" t="s">
        <v>326</v>
      </c>
    </row>
    <row r="94" spans="1:22" x14ac:dyDescent="0.25">
      <c r="A94" s="1">
        <v>42388</v>
      </c>
      <c r="B94">
        <v>102007</v>
      </c>
      <c r="D94">
        <v>1655343</v>
      </c>
      <c r="E94">
        <v>4235</v>
      </c>
      <c r="F94" t="s">
        <v>32</v>
      </c>
      <c r="G94" t="s">
        <v>419</v>
      </c>
      <c r="H94">
        <v>1</v>
      </c>
      <c r="I94">
        <v>2411</v>
      </c>
      <c r="K94">
        <v>640</v>
      </c>
      <c r="L94">
        <v>0</v>
      </c>
      <c r="M94">
        <v>0</v>
      </c>
      <c r="N94">
        <v>55</v>
      </c>
      <c r="O94">
        <v>0</v>
      </c>
      <c r="P94">
        <v>0</v>
      </c>
      <c r="Q94">
        <v>0</v>
      </c>
      <c r="R94">
        <v>539</v>
      </c>
      <c r="S94">
        <v>2016</v>
      </c>
      <c r="T94" t="e">
        <v>#N/A</v>
      </c>
      <c r="U94" t="s">
        <v>318</v>
      </c>
      <c r="V94" t="s">
        <v>326</v>
      </c>
    </row>
    <row r="95" spans="1:22" x14ac:dyDescent="0.25">
      <c r="A95" s="1">
        <v>42388</v>
      </c>
      <c r="B95">
        <v>102007</v>
      </c>
      <c r="D95">
        <v>1655343</v>
      </c>
      <c r="E95">
        <v>4235</v>
      </c>
      <c r="F95" t="s">
        <v>32</v>
      </c>
      <c r="G95" t="s">
        <v>420</v>
      </c>
      <c r="H95">
        <v>1</v>
      </c>
      <c r="I95">
        <v>2411</v>
      </c>
      <c r="K95">
        <v>640</v>
      </c>
      <c r="L95">
        <v>0</v>
      </c>
      <c r="M95">
        <v>0</v>
      </c>
      <c r="N95">
        <v>55</v>
      </c>
      <c r="O95">
        <v>0</v>
      </c>
      <c r="P95">
        <v>0</v>
      </c>
      <c r="Q95">
        <v>0</v>
      </c>
      <c r="R95">
        <v>0</v>
      </c>
      <c r="S95">
        <v>2016</v>
      </c>
      <c r="T95" t="e">
        <v>#N/A</v>
      </c>
      <c r="U95" t="s">
        <v>318</v>
      </c>
      <c r="V95" t="s">
        <v>326</v>
      </c>
    </row>
    <row r="96" spans="1:22" x14ac:dyDescent="0.25">
      <c r="A96" s="1">
        <v>42388</v>
      </c>
      <c r="B96">
        <v>102009</v>
      </c>
      <c r="D96">
        <v>1655418</v>
      </c>
      <c r="E96">
        <v>2658</v>
      </c>
      <c r="F96" t="s">
        <v>361</v>
      </c>
      <c r="G96" t="s">
        <v>421</v>
      </c>
      <c r="H96">
        <v>1</v>
      </c>
      <c r="I96">
        <v>1130</v>
      </c>
      <c r="K96">
        <v>640</v>
      </c>
      <c r="L96">
        <v>0</v>
      </c>
      <c r="M96">
        <v>31700</v>
      </c>
      <c r="N96">
        <v>1</v>
      </c>
      <c r="O96">
        <v>0</v>
      </c>
      <c r="P96">
        <v>0</v>
      </c>
      <c r="Q96">
        <v>0</v>
      </c>
      <c r="R96">
        <v>0</v>
      </c>
      <c r="S96">
        <v>2016</v>
      </c>
      <c r="T96" t="e">
        <v>#N/A</v>
      </c>
      <c r="U96" t="s">
        <v>316</v>
      </c>
      <c r="V96" t="s">
        <v>326</v>
      </c>
    </row>
    <row r="97" spans="1:22" x14ac:dyDescent="0.25">
      <c r="A97" s="1">
        <v>42403</v>
      </c>
      <c r="B97">
        <v>102121</v>
      </c>
      <c r="D97">
        <v>1602196</v>
      </c>
      <c r="E97">
        <v>2120</v>
      </c>
      <c r="F97" t="s">
        <v>422</v>
      </c>
      <c r="G97" t="s">
        <v>423</v>
      </c>
      <c r="H97">
        <v>1</v>
      </c>
      <c r="I97">
        <v>1310</v>
      </c>
      <c r="K97">
        <v>640</v>
      </c>
      <c r="L97">
        <v>0</v>
      </c>
      <c r="M97">
        <v>170000</v>
      </c>
      <c r="N97">
        <v>2</v>
      </c>
      <c r="O97">
        <v>0</v>
      </c>
      <c r="P97">
        <v>205</v>
      </c>
      <c r="Q97">
        <v>0</v>
      </c>
      <c r="R97">
        <v>459</v>
      </c>
      <c r="S97">
        <v>2016</v>
      </c>
      <c r="T97" t="e">
        <v>#N/A</v>
      </c>
      <c r="U97" t="s">
        <v>355</v>
      </c>
      <c r="V97" t="s">
        <v>326</v>
      </c>
    </row>
    <row r="98" spans="1:22" x14ac:dyDescent="0.25">
      <c r="A98" s="1">
        <v>42403</v>
      </c>
      <c r="B98">
        <v>102121</v>
      </c>
      <c r="D98">
        <v>1602196</v>
      </c>
      <c r="E98">
        <v>2120</v>
      </c>
      <c r="F98" t="s">
        <v>422</v>
      </c>
      <c r="G98" t="s">
        <v>424</v>
      </c>
      <c r="H98">
        <v>1</v>
      </c>
      <c r="I98">
        <v>1310</v>
      </c>
      <c r="K98">
        <v>640</v>
      </c>
      <c r="L98">
        <v>0</v>
      </c>
      <c r="M98">
        <v>170000</v>
      </c>
      <c r="N98">
        <v>2</v>
      </c>
      <c r="O98">
        <v>0</v>
      </c>
      <c r="P98">
        <v>205</v>
      </c>
      <c r="Q98">
        <v>0</v>
      </c>
      <c r="R98">
        <v>1645</v>
      </c>
      <c r="S98">
        <v>2016</v>
      </c>
      <c r="T98" t="e">
        <v>#N/A</v>
      </c>
      <c r="U98" t="s">
        <v>355</v>
      </c>
      <c r="V98" t="s">
        <v>326</v>
      </c>
    </row>
    <row r="99" spans="1:22" x14ac:dyDescent="0.25">
      <c r="A99" s="1">
        <v>42403</v>
      </c>
      <c r="B99">
        <v>102121</v>
      </c>
      <c r="D99">
        <v>1602196</v>
      </c>
      <c r="E99">
        <v>2120</v>
      </c>
      <c r="F99" t="s">
        <v>422</v>
      </c>
      <c r="G99" t="s">
        <v>425</v>
      </c>
      <c r="H99">
        <v>1</v>
      </c>
      <c r="I99">
        <v>1310</v>
      </c>
      <c r="K99">
        <v>640</v>
      </c>
      <c r="L99">
        <v>0</v>
      </c>
      <c r="M99">
        <v>170000</v>
      </c>
      <c r="N99">
        <v>2</v>
      </c>
      <c r="O99">
        <v>0</v>
      </c>
      <c r="P99">
        <v>205</v>
      </c>
      <c r="Q99">
        <v>0</v>
      </c>
      <c r="R99">
        <v>96.55</v>
      </c>
      <c r="S99">
        <v>2016</v>
      </c>
      <c r="T99" t="e">
        <v>#N/A</v>
      </c>
      <c r="U99" t="s">
        <v>355</v>
      </c>
      <c r="V99" t="s">
        <v>326</v>
      </c>
    </row>
    <row r="100" spans="1:22" x14ac:dyDescent="0.25">
      <c r="A100" s="1">
        <v>42403</v>
      </c>
      <c r="B100">
        <v>102121</v>
      </c>
      <c r="D100">
        <v>1602196</v>
      </c>
      <c r="E100">
        <v>2120</v>
      </c>
      <c r="F100" t="s">
        <v>422</v>
      </c>
      <c r="H100">
        <v>1</v>
      </c>
      <c r="I100">
        <v>1310</v>
      </c>
      <c r="K100">
        <v>640</v>
      </c>
      <c r="L100">
        <v>0</v>
      </c>
      <c r="M100">
        <v>170000</v>
      </c>
      <c r="N100">
        <v>2</v>
      </c>
      <c r="O100">
        <v>0</v>
      </c>
      <c r="P100">
        <v>205</v>
      </c>
      <c r="Q100">
        <v>0</v>
      </c>
      <c r="R100">
        <v>0</v>
      </c>
      <c r="S100">
        <v>2016</v>
      </c>
      <c r="T100" t="e">
        <v>#N/A</v>
      </c>
      <c r="U100" t="s">
        <v>355</v>
      </c>
      <c r="V100" t="s">
        <v>326</v>
      </c>
    </row>
    <row r="101" spans="1:22" x14ac:dyDescent="0.25">
      <c r="A101" s="1">
        <v>42403</v>
      </c>
      <c r="B101">
        <v>102158</v>
      </c>
      <c r="D101">
        <v>1655440</v>
      </c>
      <c r="E101">
        <v>15042</v>
      </c>
      <c r="F101" t="s">
        <v>426</v>
      </c>
      <c r="G101" t="s">
        <v>427</v>
      </c>
      <c r="H101">
        <v>1</v>
      </c>
      <c r="I101">
        <v>1130</v>
      </c>
      <c r="K101">
        <v>640</v>
      </c>
      <c r="L101">
        <v>0</v>
      </c>
      <c r="M101">
        <v>31700</v>
      </c>
      <c r="N101">
        <v>1</v>
      </c>
      <c r="O101">
        <v>0</v>
      </c>
      <c r="P101">
        <v>0</v>
      </c>
      <c r="Q101">
        <v>0</v>
      </c>
      <c r="R101">
        <v>0</v>
      </c>
      <c r="S101">
        <v>2016</v>
      </c>
      <c r="T101" t="e">
        <v>#N/A</v>
      </c>
      <c r="U101" t="s">
        <v>316</v>
      </c>
      <c r="V101" t="s">
        <v>326</v>
      </c>
    </row>
    <row r="102" spans="1:22" x14ac:dyDescent="0.25">
      <c r="A102" s="1">
        <v>42404</v>
      </c>
      <c r="B102">
        <v>102183</v>
      </c>
      <c r="D102">
        <v>1655433</v>
      </c>
      <c r="E102">
        <v>191</v>
      </c>
      <c r="F102" t="s">
        <v>363</v>
      </c>
      <c r="G102" t="s">
        <v>428</v>
      </c>
      <c r="H102">
        <v>1</v>
      </c>
      <c r="I102">
        <v>1130</v>
      </c>
      <c r="K102">
        <v>640</v>
      </c>
      <c r="L102">
        <v>0</v>
      </c>
      <c r="M102">
        <v>31700</v>
      </c>
      <c r="N102">
        <v>1</v>
      </c>
      <c r="O102">
        <v>0</v>
      </c>
      <c r="P102">
        <v>0</v>
      </c>
      <c r="Q102">
        <v>0</v>
      </c>
      <c r="R102">
        <v>0</v>
      </c>
      <c r="S102">
        <v>2016</v>
      </c>
      <c r="T102" t="e">
        <v>#N/A</v>
      </c>
      <c r="U102" t="s">
        <v>316</v>
      </c>
      <c r="V102" t="s">
        <v>326</v>
      </c>
    </row>
    <row r="103" spans="1:22" x14ac:dyDescent="0.25">
      <c r="A103" s="1">
        <v>42411</v>
      </c>
      <c r="B103">
        <v>102193</v>
      </c>
      <c r="D103">
        <v>1655431</v>
      </c>
      <c r="E103">
        <v>1416</v>
      </c>
      <c r="F103" t="s">
        <v>429</v>
      </c>
      <c r="G103" t="s">
        <v>430</v>
      </c>
      <c r="H103">
        <v>1</v>
      </c>
      <c r="I103">
        <v>1120</v>
      </c>
      <c r="K103">
        <v>640</v>
      </c>
      <c r="L103">
        <v>0</v>
      </c>
      <c r="M103">
        <v>31700</v>
      </c>
      <c r="N103">
        <v>10</v>
      </c>
      <c r="O103">
        <v>0</v>
      </c>
      <c r="P103">
        <v>0</v>
      </c>
      <c r="Q103">
        <v>0</v>
      </c>
      <c r="R103">
        <v>3420</v>
      </c>
      <c r="S103">
        <v>2016</v>
      </c>
      <c r="T103" t="e">
        <v>#N/A</v>
      </c>
      <c r="U103" t="s">
        <v>316</v>
      </c>
      <c r="V103" t="s">
        <v>326</v>
      </c>
    </row>
    <row r="104" spans="1:22" x14ac:dyDescent="0.25">
      <c r="A104" s="1">
        <v>42411</v>
      </c>
      <c r="B104">
        <v>102193</v>
      </c>
      <c r="D104">
        <v>1655431</v>
      </c>
      <c r="E104">
        <v>1416</v>
      </c>
      <c r="F104" t="s">
        <v>429</v>
      </c>
      <c r="G104" t="s">
        <v>431</v>
      </c>
      <c r="H104">
        <v>1</v>
      </c>
      <c r="I104">
        <v>1120</v>
      </c>
      <c r="K104">
        <v>640</v>
      </c>
      <c r="L104">
        <v>0</v>
      </c>
      <c r="M104">
        <v>31700</v>
      </c>
      <c r="N104">
        <v>10</v>
      </c>
      <c r="O104">
        <v>0</v>
      </c>
      <c r="P104">
        <v>0</v>
      </c>
      <c r="Q104">
        <v>0</v>
      </c>
      <c r="R104">
        <v>0</v>
      </c>
      <c r="S104">
        <v>2016</v>
      </c>
      <c r="T104" t="e">
        <v>#N/A</v>
      </c>
      <c r="U104" t="s">
        <v>316</v>
      </c>
      <c r="V104" t="s">
        <v>326</v>
      </c>
    </row>
    <row r="105" spans="1:22" x14ac:dyDescent="0.25">
      <c r="A105" s="1">
        <v>42412</v>
      </c>
      <c r="B105">
        <v>102224</v>
      </c>
      <c r="D105">
        <v>1602191</v>
      </c>
      <c r="E105">
        <v>305</v>
      </c>
      <c r="F105" t="s">
        <v>29</v>
      </c>
      <c r="G105" t="s">
        <v>432</v>
      </c>
      <c r="H105">
        <v>1</v>
      </c>
      <c r="I105">
        <v>1310</v>
      </c>
      <c r="K105">
        <v>640</v>
      </c>
      <c r="L105">
        <v>0</v>
      </c>
      <c r="M105">
        <v>90000</v>
      </c>
      <c r="N105">
        <v>2</v>
      </c>
      <c r="O105">
        <v>0</v>
      </c>
      <c r="P105">
        <v>205</v>
      </c>
      <c r="Q105">
        <v>0</v>
      </c>
      <c r="R105">
        <v>1249</v>
      </c>
      <c r="S105">
        <v>2016</v>
      </c>
      <c r="T105" t="e">
        <v>#N/A</v>
      </c>
      <c r="U105" t="s">
        <v>355</v>
      </c>
      <c r="V105" t="s">
        <v>326</v>
      </c>
    </row>
    <row r="106" spans="1:22" x14ac:dyDescent="0.25">
      <c r="A106" s="1">
        <v>42412</v>
      </c>
      <c r="B106">
        <v>102224</v>
      </c>
      <c r="D106">
        <v>1602191</v>
      </c>
      <c r="E106">
        <v>305</v>
      </c>
      <c r="F106" t="s">
        <v>29</v>
      </c>
      <c r="G106" t="s">
        <v>433</v>
      </c>
      <c r="H106">
        <v>1</v>
      </c>
      <c r="I106">
        <v>1310</v>
      </c>
      <c r="K106">
        <v>640</v>
      </c>
      <c r="L106">
        <v>0</v>
      </c>
      <c r="M106">
        <v>90000</v>
      </c>
      <c r="N106">
        <v>2</v>
      </c>
      <c r="O106">
        <v>0</v>
      </c>
      <c r="P106">
        <v>205</v>
      </c>
      <c r="Q106">
        <v>0</v>
      </c>
      <c r="R106">
        <v>49</v>
      </c>
      <c r="S106">
        <v>2016</v>
      </c>
      <c r="T106" t="e">
        <v>#N/A</v>
      </c>
      <c r="U106" t="s">
        <v>355</v>
      </c>
      <c r="V106" t="s">
        <v>326</v>
      </c>
    </row>
    <row r="107" spans="1:22" x14ac:dyDescent="0.25">
      <c r="A107" s="1">
        <v>42412</v>
      </c>
      <c r="B107">
        <v>102224</v>
      </c>
      <c r="D107">
        <v>1602191</v>
      </c>
      <c r="E107">
        <v>305</v>
      </c>
      <c r="F107" t="s">
        <v>29</v>
      </c>
      <c r="G107" t="s">
        <v>434</v>
      </c>
      <c r="H107">
        <v>1</v>
      </c>
      <c r="I107">
        <v>1310</v>
      </c>
      <c r="K107">
        <v>640</v>
      </c>
      <c r="L107">
        <v>0</v>
      </c>
      <c r="M107">
        <v>90000</v>
      </c>
      <c r="N107">
        <v>2</v>
      </c>
      <c r="O107">
        <v>0</v>
      </c>
      <c r="P107">
        <v>205</v>
      </c>
      <c r="Q107">
        <v>0</v>
      </c>
      <c r="R107">
        <v>1134</v>
      </c>
      <c r="S107">
        <v>2016</v>
      </c>
      <c r="T107" t="e">
        <v>#N/A</v>
      </c>
      <c r="U107" t="s">
        <v>355</v>
      </c>
      <c r="V107" t="s">
        <v>326</v>
      </c>
    </row>
    <row r="108" spans="1:22" x14ac:dyDescent="0.25">
      <c r="A108" s="1">
        <v>42412</v>
      </c>
      <c r="B108">
        <v>102236</v>
      </c>
      <c r="D108">
        <v>1602193</v>
      </c>
      <c r="E108">
        <v>19316</v>
      </c>
      <c r="F108" t="s">
        <v>435</v>
      </c>
      <c r="G108" t="s">
        <v>436</v>
      </c>
      <c r="H108">
        <v>1</v>
      </c>
      <c r="I108">
        <v>1310</v>
      </c>
      <c r="K108">
        <v>640</v>
      </c>
      <c r="L108">
        <v>0</v>
      </c>
      <c r="M108">
        <v>90000</v>
      </c>
      <c r="N108">
        <v>2</v>
      </c>
      <c r="O108">
        <v>0</v>
      </c>
      <c r="P108">
        <v>205</v>
      </c>
      <c r="Q108">
        <v>0</v>
      </c>
      <c r="R108">
        <v>3777</v>
      </c>
      <c r="S108">
        <v>2016</v>
      </c>
      <c r="T108" t="e">
        <v>#N/A</v>
      </c>
      <c r="U108" t="s">
        <v>355</v>
      </c>
      <c r="V108" t="s">
        <v>326</v>
      </c>
    </row>
    <row r="109" spans="1:22" x14ac:dyDescent="0.25">
      <c r="A109" s="1">
        <v>42412</v>
      </c>
      <c r="B109">
        <v>102236</v>
      </c>
      <c r="D109">
        <v>1602193</v>
      </c>
      <c r="E109">
        <v>19316</v>
      </c>
      <c r="F109" t="s">
        <v>435</v>
      </c>
      <c r="G109" t="s">
        <v>437</v>
      </c>
      <c r="H109">
        <v>1</v>
      </c>
      <c r="I109">
        <v>1310</v>
      </c>
      <c r="K109">
        <v>640</v>
      </c>
      <c r="L109">
        <v>0</v>
      </c>
      <c r="M109">
        <v>90000</v>
      </c>
      <c r="N109">
        <v>2</v>
      </c>
      <c r="O109">
        <v>0</v>
      </c>
      <c r="P109">
        <v>205</v>
      </c>
      <c r="Q109">
        <v>0</v>
      </c>
      <c r="R109">
        <v>394.18</v>
      </c>
      <c r="S109">
        <v>2016</v>
      </c>
      <c r="T109" t="e">
        <v>#N/A</v>
      </c>
      <c r="U109" t="s">
        <v>355</v>
      </c>
      <c r="V109" t="s">
        <v>326</v>
      </c>
    </row>
    <row r="110" spans="1:22" x14ac:dyDescent="0.25">
      <c r="A110" s="1">
        <v>42412</v>
      </c>
      <c r="B110">
        <v>102236</v>
      </c>
      <c r="D110">
        <v>1602193</v>
      </c>
      <c r="E110">
        <v>19316</v>
      </c>
      <c r="F110" t="s">
        <v>435</v>
      </c>
      <c r="H110">
        <v>1</v>
      </c>
      <c r="I110">
        <v>1310</v>
      </c>
      <c r="K110">
        <v>640</v>
      </c>
      <c r="L110">
        <v>0</v>
      </c>
      <c r="M110">
        <v>90000</v>
      </c>
      <c r="N110">
        <v>2</v>
      </c>
      <c r="O110">
        <v>0</v>
      </c>
      <c r="P110">
        <v>205</v>
      </c>
      <c r="Q110">
        <v>0</v>
      </c>
      <c r="R110">
        <v>0</v>
      </c>
      <c r="S110">
        <v>2016</v>
      </c>
      <c r="T110" t="e">
        <v>#N/A</v>
      </c>
      <c r="U110" t="s">
        <v>355</v>
      </c>
      <c r="V110" t="s">
        <v>326</v>
      </c>
    </row>
    <row r="111" spans="1:22" x14ac:dyDescent="0.25">
      <c r="A111" s="1">
        <v>42412</v>
      </c>
      <c r="B111">
        <v>102260</v>
      </c>
      <c r="D111">
        <v>166611</v>
      </c>
      <c r="E111">
        <v>13080</v>
      </c>
      <c r="F111" t="s">
        <v>366</v>
      </c>
      <c r="G111" t="s">
        <v>374</v>
      </c>
      <c r="H111">
        <v>1</v>
      </c>
      <c r="I111">
        <v>2720</v>
      </c>
      <c r="K111">
        <v>640</v>
      </c>
      <c r="L111">
        <v>0</v>
      </c>
      <c r="M111">
        <v>0</v>
      </c>
      <c r="N111">
        <v>2</v>
      </c>
      <c r="O111">
        <v>0</v>
      </c>
      <c r="P111">
        <v>900</v>
      </c>
      <c r="Q111">
        <v>0</v>
      </c>
      <c r="R111">
        <v>186</v>
      </c>
      <c r="S111">
        <v>2016</v>
      </c>
      <c r="T111" t="e">
        <v>#N/A</v>
      </c>
      <c r="U111" t="s">
        <v>320</v>
      </c>
      <c r="V111" t="s">
        <v>326</v>
      </c>
    </row>
    <row r="112" spans="1:22" x14ac:dyDescent="0.25">
      <c r="A112" s="1">
        <v>42423</v>
      </c>
      <c r="B112">
        <v>102316</v>
      </c>
      <c r="D112">
        <v>166611</v>
      </c>
      <c r="E112">
        <v>13080</v>
      </c>
      <c r="F112" t="s">
        <v>366</v>
      </c>
      <c r="G112" t="s">
        <v>367</v>
      </c>
      <c r="H112">
        <v>1</v>
      </c>
      <c r="I112">
        <v>2720</v>
      </c>
      <c r="K112">
        <v>640</v>
      </c>
      <c r="L112">
        <v>0</v>
      </c>
      <c r="M112">
        <v>0</v>
      </c>
      <c r="N112">
        <v>3</v>
      </c>
      <c r="O112">
        <v>0</v>
      </c>
      <c r="P112">
        <v>900</v>
      </c>
      <c r="Q112">
        <v>0</v>
      </c>
      <c r="R112">
        <v>398.49</v>
      </c>
      <c r="S112">
        <v>2016</v>
      </c>
      <c r="T112" t="e">
        <v>#N/A</v>
      </c>
      <c r="U112" t="s">
        <v>320</v>
      </c>
      <c r="V112" t="s">
        <v>326</v>
      </c>
    </row>
    <row r="113" spans="1:22" x14ac:dyDescent="0.25">
      <c r="A113" s="1">
        <v>42423</v>
      </c>
      <c r="B113">
        <v>102316</v>
      </c>
      <c r="D113">
        <v>166611</v>
      </c>
      <c r="E113">
        <v>13080</v>
      </c>
      <c r="F113" t="s">
        <v>366</v>
      </c>
      <c r="G113" t="s">
        <v>367</v>
      </c>
      <c r="H113">
        <v>1</v>
      </c>
      <c r="I113">
        <v>2720</v>
      </c>
      <c r="K113">
        <v>640</v>
      </c>
      <c r="L113">
        <v>0</v>
      </c>
      <c r="M113">
        <v>0</v>
      </c>
      <c r="N113">
        <v>3</v>
      </c>
      <c r="O113">
        <v>0</v>
      </c>
      <c r="P113">
        <v>900</v>
      </c>
      <c r="Q113">
        <v>0</v>
      </c>
      <c r="R113">
        <v>288.26</v>
      </c>
      <c r="S113">
        <v>2016</v>
      </c>
      <c r="T113" t="e">
        <v>#N/A</v>
      </c>
      <c r="U113" t="s">
        <v>320</v>
      </c>
      <c r="V113" t="s">
        <v>326</v>
      </c>
    </row>
    <row r="114" spans="1:22" x14ac:dyDescent="0.25">
      <c r="A114" s="1">
        <v>42432</v>
      </c>
      <c r="B114">
        <v>102361</v>
      </c>
      <c r="D114">
        <v>1602194</v>
      </c>
      <c r="E114">
        <v>191</v>
      </c>
      <c r="F114" t="s">
        <v>363</v>
      </c>
      <c r="G114" t="s">
        <v>438</v>
      </c>
      <c r="H114">
        <v>1</v>
      </c>
      <c r="I114">
        <v>1310</v>
      </c>
      <c r="K114">
        <v>640</v>
      </c>
      <c r="L114">
        <v>0</v>
      </c>
      <c r="M114">
        <v>90000</v>
      </c>
      <c r="N114">
        <v>2</v>
      </c>
      <c r="O114">
        <v>0</v>
      </c>
      <c r="P114">
        <v>205</v>
      </c>
      <c r="Q114">
        <v>0</v>
      </c>
      <c r="R114">
        <v>2370.87</v>
      </c>
      <c r="S114">
        <v>2016</v>
      </c>
      <c r="T114" t="e">
        <v>#N/A</v>
      </c>
      <c r="U114" t="s">
        <v>355</v>
      </c>
      <c r="V114" t="s">
        <v>326</v>
      </c>
    </row>
    <row r="115" spans="1:22" x14ac:dyDescent="0.25">
      <c r="A115" s="1">
        <v>42432</v>
      </c>
      <c r="B115">
        <v>102361</v>
      </c>
      <c r="D115">
        <v>1602194</v>
      </c>
      <c r="E115">
        <v>191</v>
      </c>
      <c r="F115" t="s">
        <v>363</v>
      </c>
      <c r="G115" t="s">
        <v>439</v>
      </c>
      <c r="H115">
        <v>1</v>
      </c>
      <c r="I115">
        <v>1310</v>
      </c>
      <c r="K115">
        <v>640</v>
      </c>
      <c r="L115">
        <v>0</v>
      </c>
      <c r="M115">
        <v>90000</v>
      </c>
      <c r="N115">
        <v>2</v>
      </c>
      <c r="O115">
        <v>0</v>
      </c>
      <c r="P115">
        <v>205</v>
      </c>
      <c r="Q115">
        <v>0</v>
      </c>
      <c r="R115">
        <v>0</v>
      </c>
      <c r="S115">
        <v>2016</v>
      </c>
      <c r="T115" t="e">
        <v>#N/A</v>
      </c>
      <c r="U115" t="s">
        <v>355</v>
      </c>
      <c r="V115" t="s">
        <v>326</v>
      </c>
    </row>
    <row r="116" spans="1:22" x14ac:dyDescent="0.25">
      <c r="A116" s="1">
        <v>42432</v>
      </c>
      <c r="B116">
        <v>102361</v>
      </c>
      <c r="D116">
        <v>1602194</v>
      </c>
      <c r="E116">
        <v>191</v>
      </c>
      <c r="F116" t="s">
        <v>363</v>
      </c>
      <c r="H116">
        <v>1</v>
      </c>
      <c r="I116">
        <v>1310</v>
      </c>
      <c r="K116">
        <v>640</v>
      </c>
      <c r="L116">
        <v>0</v>
      </c>
      <c r="M116">
        <v>90000</v>
      </c>
      <c r="N116">
        <v>2</v>
      </c>
      <c r="O116">
        <v>0</v>
      </c>
      <c r="P116">
        <v>205</v>
      </c>
      <c r="Q116">
        <v>0</v>
      </c>
      <c r="R116">
        <v>0</v>
      </c>
      <c r="S116">
        <v>2016</v>
      </c>
      <c r="T116" t="e">
        <v>#N/A</v>
      </c>
      <c r="U116" t="s">
        <v>355</v>
      </c>
      <c r="V116" t="s">
        <v>326</v>
      </c>
    </row>
    <row r="117" spans="1:22" x14ac:dyDescent="0.25">
      <c r="A117" s="1">
        <v>42432</v>
      </c>
      <c r="B117">
        <v>102361</v>
      </c>
      <c r="D117">
        <v>1602194</v>
      </c>
      <c r="E117">
        <v>191</v>
      </c>
      <c r="F117" t="s">
        <v>363</v>
      </c>
      <c r="G117" t="s">
        <v>440</v>
      </c>
      <c r="H117">
        <v>1</v>
      </c>
      <c r="I117">
        <v>1310</v>
      </c>
      <c r="K117">
        <v>640</v>
      </c>
      <c r="L117">
        <v>0</v>
      </c>
      <c r="M117">
        <v>90000</v>
      </c>
      <c r="N117">
        <v>2</v>
      </c>
      <c r="O117">
        <v>0</v>
      </c>
      <c r="P117">
        <v>205</v>
      </c>
      <c r="Q117">
        <v>0</v>
      </c>
      <c r="R117">
        <v>0</v>
      </c>
      <c r="S117">
        <v>2016</v>
      </c>
      <c r="T117" t="e">
        <v>#N/A</v>
      </c>
      <c r="U117" t="s">
        <v>355</v>
      </c>
      <c r="V117" t="s">
        <v>326</v>
      </c>
    </row>
    <row r="118" spans="1:22" x14ac:dyDescent="0.25">
      <c r="A118" s="1">
        <v>42446</v>
      </c>
      <c r="B118">
        <v>102533</v>
      </c>
      <c r="D118">
        <v>1601272</v>
      </c>
      <c r="E118">
        <v>12255</v>
      </c>
      <c r="F118" t="s">
        <v>441</v>
      </c>
      <c r="G118" t="s">
        <v>442</v>
      </c>
      <c r="H118">
        <v>1</v>
      </c>
      <c r="I118">
        <v>1310</v>
      </c>
      <c r="K118">
        <v>640</v>
      </c>
      <c r="L118">
        <v>0</v>
      </c>
      <c r="M118">
        <v>90000</v>
      </c>
      <c r="N118">
        <v>1</v>
      </c>
      <c r="O118">
        <v>0</v>
      </c>
      <c r="P118">
        <v>205</v>
      </c>
      <c r="Q118">
        <v>0</v>
      </c>
      <c r="R118">
        <v>1518.1</v>
      </c>
      <c r="S118">
        <v>2016</v>
      </c>
      <c r="T118" t="e">
        <v>#N/A</v>
      </c>
      <c r="U118" t="s">
        <v>355</v>
      </c>
      <c r="V118" t="s">
        <v>326</v>
      </c>
    </row>
    <row r="119" spans="1:22" x14ac:dyDescent="0.25">
      <c r="A119" s="1">
        <v>42446</v>
      </c>
      <c r="B119">
        <v>102533</v>
      </c>
      <c r="D119">
        <v>1601272</v>
      </c>
      <c r="E119">
        <v>12255</v>
      </c>
      <c r="F119" t="s">
        <v>441</v>
      </c>
      <c r="G119" t="s">
        <v>443</v>
      </c>
      <c r="H119">
        <v>1</v>
      </c>
      <c r="I119">
        <v>1310</v>
      </c>
      <c r="K119">
        <v>640</v>
      </c>
      <c r="L119">
        <v>0</v>
      </c>
      <c r="M119">
        <v>90000</v>
      </c>
      <c r="N119">
        <v>1</v>
      </c>
      <c r="O119">
        <v>0</v>
      </c>
      <c r="P119">
        <v>205</v>
      </c>
      <c r="Q119">
        <v>0</v>
      </c>
      <c r="R119">
        <v>0</v>
      </c>
      <c r="S119">
        <v>2016</v>
      </c>
      <c r="T119" t="e">
        <v>#N/A</v>
      </c>
      <c r="U119" t="s">
        <v>355</v>
      </c>
      <c r="V119" t="s">
        <v>326</v>
      </c>
    </row>
    <row r="120" spans="1:22" x14ac:dyDescent="0.25">
      <c r="A120" s="1">
        <v>42446</v>
      </c>
      <c r="B120">
        <v>102533</v>
      </c>
      <c r="D120">
        <v>1601206</v>
      </c>
      <c r="E120">
        <v>12255</v>
      </c>
      <c r="F120" t="s">
        <v>441</v>
      </c>
      <c r="G120" t="s">
        <v>444</v>
      </c>
      <c r="H120">
        <v>1</v>
      </c>
      <c r="I120">
        <v>1310</v>
      </c>
      <c r="K120">
        <v>640</v>
      </c>
      <c r="L120">
        <v>0</v>
      </c>
      <c r="M120">
        <v>90000</v>
      </c>
      <c r="N120">
        <v>1</v>
      </c>
      <c r="O120">
        <v>0</v>
      </c>
      <c r="P120">
        <v>205</v>
      </c>
      <c r="Q120">
        <v>0</v>
      </c>
      <c r="R120">
        <v>395.12</v>
      </c>
      <c r="S120">
        <v>2016</v>
      </c>
      <c r="T120" t="e">
        <v>#N/A</v>
      </c>
      <c r="U120" t="s">
        <v>355</v>
      </c>
      <c r="V120" t="s">
        <v>326</v>
      </c>
    </row>
    <row r="121" spans="1:22" x14ac:dyDescent="0.25">
      <c r="A121" s="1">
        <v>42446</v>
      </c>
      <c r="B121">
        <v>102533</v>
      </c>
      <c r="D121">
        <v>1601206</v>
      </c>
      <c r="E121">
        <v>12255</v>
      </c>
      <c r="F121" t="s">
        <v>441</v>
      </c>
      <c r="G121" t="s">
        <v>445</v>
      </c>
      <c r="H121">
        <v>1</v>
      </c>
      <c r="I121">
        <v>1310</v>
      </c>
      <c r="K121">
        <v>640</v>
      </c>
      <c r="L121">
        <v>0</v>
      </c>
      <c r="M121">
        <v>90000</v>
      </c>
      <c r="N121">
        <v>1</v>
      </c>
      <c r="O121">
        <v>0</v>
      </c>
      <c r="P121">
        <v>205</v>
      </c>
      <c r="Q121">
        <v>0</v>
      </c>
      <c r="R121">
        <v>355.52</v>
      </c>
      <c r="S121">
        <v>2016</v>
      </c>
      <c r="T121" t="e">
        <v>#N/A</v>
      </c>
      <c r="U121" t="s">
        <v>355</v>
      </c>
      <c r="V121" t="s">
        <v>326</v>
      </c>
    </row>
    <row r="122" spans="1:22" x14ac:dyDescent="0.25">
      <c r="A122" s="1">
        <v>42446</v>
      </c>
      <c r="B122">
        <v>102533</v>
      </c>
      <c r="D122">
        <v>1601206</v>
      </c>
      <c r="E122">
        <v>12255</v>
      </c>
      <c r="F122" t="s">
        <v>441</v>
      </c>
      <c r="G122" t="s">
        <v>446</v>
      </c>
      <c r="H122">
        <v>1</v>
      </c>
      <c r="I122">
        <v>1310</v>
      </c>
      <c r="K122">
        <v>640</v>
      </c>
      <c r="L122">
        <v>0</v>
      </c>
      <c r="M122">
        <v>90000</v>
      </c>
      <c r="N122">
        <v>1</v>
      </c>
      <c r="O122">
        <v>0</v>
      </c>
      <c r="P122">
        <v>205</v>
      </c>
      <c r="Q122">
        <v>0</v>
      </c>
      <c r="R122">
        <v>522.9</v>
      </c>
      <c r="S122">
        <v>2016</v>
      </c>
      <c r="T122" t="e">
        <v>#N/A</v>
      </c>
      <c r="U122" t="s">
        <v>355</v>
      </c>
      <c r="V122" t="s">
        <v>326</v>
      </c>
    </row>
    <row r="123" spans="1:22" x14ac:dyDescent="0.25">
      <c r="A123" s="1">
        <v>42446</v>
      </c>
      <c r="B123">
        <v>102533</v>
      </c>
      <c r="D123">
        <v>1601206</v>
      </c>
      <c r="E123">
        <v>12255</v>
      </c>
      <c r="F123" t="s">
        <v>441</v>
      </c>
      <c r="G123" t="s">
        <v>447</v>
      </c>
      <c r="H123">
        <v>1</v>
      </c>
      <c r="I123">
        <v>1310</v>
      </c>
      <c r="K123">
        <v>640</v>
      </c>
      <c r="L123">
        <v>0</v>
      </c>
      <c r="M123">
        <v>90000</v>
      </c>
      <c r="N123">
        <v>1</v>
      </c>
      <c r="O123">
        <v>0</v>
      </c>
      <c r="P123">
        <v>205</v>
      </c>
      <c r="Q123">
        <v>0</v>
      </c>
      <c r="R123">
        <v>27.18</v>
      </c>
      <c r="S123">
        <v>2016</v>
      </c>
      <c r="T123" t="e">
        <v>#N/A</v>
      </c>
      <c r="U123" t="s">
        <v>355</v>
      </c>
      <c r="V123" t="s">
        <v>326</v>
      </c>
    </row>
    <row r="124" spans="1:22" x14ac:dyDescent="0.25">
      <c r="A124" s="1">
        <v>42446</v>
      </c>
      <c r="B124">
        <v>102533</v>
      </c>
      <c r="D124">
        <v>1601206</v>
      </c>
      <c r="E124">
        <v>12255</v>
      </c>
      <c r="F124" t="s">
        <v>441</v>
      </c>
      <c r="H124">
        <v>1</v>
      </c>
      <c r="I124">
        <v>1310</v>
      </c>
      <c r="K124">
        <v>640</v>
      </c>
      <c r="L124">
        <v>0</v>
      </c>
      <c r="M124">
        <v>90000</v>
      </c>
      <c r="N124">
        <v>1</v>
      </c>
      <c r="O124">
        <v>0</v>
      </c>
      <c r="P124">
        <v>205</v>
      </c>
      <c r="Q124">
        <v>0</v>
      </c>
      <c r="R124">
        <v>0</v>
      </c>
      <c r="S124">
        <v>2016</v>
      </c>
      <c r="T124" t="e">
        <v>#N/A</v>
      </c>
      <c r="U124" t="s">
        <v>355</v>
      </c>
      <c r="V124" t="s">
        <v>326</v>
      </c>
    </row>
    <row r="125" spans="1:22" x14ac:dyDescent="0.25">
      <c r="A125" s="1">
        <v>42450</v>
      </c>
      <c r="B125">
        <v>102575</v>
      </c>
      <c r="D125">
        <v>1601261</v>
      </c>
      <c r="E125">
        <v>7260</v>
      </c>
      <c r="F125" t="s">
        <v>448</v>
      </c>
      <c r="G125" t="s">
        <v>449</v>
      </c>
      <c r="H125">
        <v>1</v>
      </c>
      <c r="I125">
        <v>1310</v>
      </c>
      <c r="K125">
        <v>640</v>
      </c>
      <c r="L125">
        <v>0</v>
      </c>
      <c r="M125">
        <v>10000</v>
      </c>
      <c r="N125">
        <v>1</v>
      </c>
      <c r="O125">
        <v>0</v>
      </c>
      <c r="P125">
        <v>205</v>
      </c>
      <c r="Q125">
        <v>0</v>
      </c>
      <c r="R125">
        <v>3360</v>
      </c>
      <c r="S125">
        <v>2016</v>
      </c>
      <c r="T125" t="e">
        <v>#N/A</v>
      </c>
      <c r="U125" t="s">
        <v>355</v>
      </c>
      <c r="V125" t="s">
        <v>326</v>
      </c>
    </row>
    <row r="126" spans="1:22" x14ac:dyDescent="0.25">
      <c r="A126" s="1">
        <v>42450</v>
      </c>
      <c r="B126">
        <v>102575</v>
      </c>
      <c r="D126">
        <v>1601261</v>
      </c>
      <c r="E126">
        <v>7260</v>
      </c>
      <c r="F126" t="s">
        <v>448</v>
      </c>
      <c r="G126" t="s">
        <v>450</v>
      </c>
      <c r="H126">
        <v>1</v>
      </c>
      <c r="I126">
        <v>1310</v>
      </c>
      <c r="K126">
        <v>640</v>
      </c>
      <c r="L126">
        <v>0</v>
      </c>
      <c r="M126">
        <v>10000</v>
      </c>
      <c r="N126">
        <v>1</v>
      </c>
      <c r="O126">
        <v>0</v>
      </c>
      <c r="P126">
        <v>205</v>
      </c>
      <c r="Q126">
        <v>0</v>
      </c>
      <c r="R126">
        <v>-840</v>
      </c>
      <c r="S126">
        <v>2016</v>
      </c>
      <c r="T126" t="e">
        <v>#N/A</v>
      </c>
      <c r="U126" t="s">
        <v>355</v>
      </c>
      <c r="V126" t="s">
        <v>326</v>
      </c>
    </row>
    <row r="127" spans="1:22" x14ac:dyDescent="0.25">
      <c r="A127" s="1">
        <v>42450</v>
      </c>
      <c r="B127">
        <v>102575</v>
      </c>
      <c r="D127">
        <v>1601261</v>
      </c>
      <c r="E127">
        <v>7260</v>
      </c>
      <c r="F127" t="s">
        <v>448</v>
      </c>
      <c r="G127" t="s">
        <v>451</v>
      </c>
      <c r="H127">
        <v>1</v>
      </c>
      <c r="I127">
        <v>1310</v>
      </c>
      <c r="K127">
        <v>640</v>
      </c>
      <c r="L127">
        <v>0</v>
      </c>
      <c r="M127">
        <v>10000</v>
      </c>
      <c r="N127">
        <v>1</v>
      </c>
      <c r="O127">
        <v>0</v>
      </c>
      <c r="P127">
        <v>205</v>
      </c>
      <c r="Q127">
        <v>0</v>
      </c>
      <c r="R127">
        <v>91.47</v>
      </c>
      <c r="S127">
        <v>2016</v>
      </c>
      <c r="T127" t="e">
        <v>#N/A</v>
      </c>
      <c r="U127" t="s">
        <v>355</v>
      </c>
      <c r="V127" t="s">
        <v>326</v>
      </c>
    </row>
    <row r="128" spans="1:22" x14ac:dyDescent="0.25">
      <c r="A128" s="1">
        <v>42450</v>
      </c>
      <c r="B128">
        <v>102575</v>
      </c>
      <c r="D128">
        <v>1601261</v>
      </c>
      <c r="E128">
        <v>7260</v>
      </c>
      <c r="F128" t="s">
        <v>448</v>
      </c>
      <c r="G128" t="s">
        <v>443</v>
      </c>
      <c r="H128">
        <v>1</v>
      </c>
      <c r="I128">
        <v>1310</v>
      </c>
      <c r="K128">
        <v>640</v>
      </c>
      <c r="L128">
        <v>0</v>
      </c>
      <c r="M128">
        <v>10000</v>
      </c>
      <c r="N128">
        <v>1</v>
      </c>
      <c r="O128">
        <v>0</v>
      </c>
      <c r="P128">
        <v>205</v>
      </c>
      <c r="Q128">
        <v>0</v>
      </c>
      <c r="R128">
        <v>0</v>
      </c>
      <c r="S128">
        <v>2016</v>
      </c>
      <c r="T128" t="e">
        <v>#N/A</v>
      </c>
      <c r="U128" t="s">
        <v>355</v>
      </c>
      <c r="V128" t="s">
        <v>326</v>
      </c>
    </row>
    <row r="129" spans="1:22" x14ac:dyDescent="0.25">
      <c r="A129" s="1">
        <v>42459</v>
      </c>
      <c r="B129">
        <v>102604</v>
      </c>
      <c r="D129">
        <v>1655480</v>
      </c>
      <c r="E129">
        <v>305</v>
      </c>
      <c r="F129" t="s">
        <v>29</v>
      </c>
      <c r="G129" t="s">
        <v>452</v>
      </c>
      <c r="H129">
        <v>1</v>
      </c>
      <c r="I129">
        <v>1310</v>
      </c>
      <c r="K129">
        <v>640</v>
      </c>
      <c r="L129">
        <v>0</v>
      </c>
      <c r="M129">
        <v>10000</v>
      </c>
      <c r="N129">
        <v>1</v>
      </c>
      <c r="O129">
        <v>0</v>
      </c>
      <c r="P129">
        <v>205</v>
      </c>
      <c r="Q129">
        <v>0</v>
      </c>
      <c r="R129">
        <v>3147</v>
      </c>
      <c r="S129">
        <v>2016</v>
      </c>
      <c r="T129" t="e">
        <v>#N/A</v>
      </c>
      <c r="U129" t="s">
        <v>355</v>
      </c>
      <c r="V129" t="s">
        <v>326</v>
      </c>
    </row>
    <row r="130" spans="1:22" x14ac:dyDescent="0.25">
      <c r="A130" s="1">
        <v>42459</v>
      </c>
      <c r="B130">
        <v>102604</v>
      </c>
      <c r="D130">
        <v>1655480</v>
      </c>
      <c r="E130">
        <v>305</v>
      </c>
      <c r="F130" t="s">
        <v>29</v>
      </c>
      <c r="G130" t="s">
        <v>453</v>
      </c>
      <c r="H130">
        <v>1</v>
      </c>
      <c r="I130">
        <v>1310</v>
      </c>
      <c r="K130">
        <v>640</v>
      </c>
      <c r="L130">
        <v>0</v>
      </c>
      <c r="M130">
        <v>10000</v>
      </c>
      <c r="N130">
        <v>1</v>
      </c>
      <c r="O130">
        <v>0</v>
      </c>
      <c r="P130">
        <v>205</v>
      </c>
      <c r="Q130">
        <v>0</v>
      </c>
      <c r="R130">
        <v>0</v>
      </c>
      <c r="S130">
        <v>2016</v>
      </c>
      <c r="T130" t="e">
        <v>#N/A</v>
      </c>
      <c r="U130" t="s">
        <v>355</v>
      </c>
      <c r="V130" t="s">
        <v>326</v>
      </c>
    </row>
    <row r="131" spans="1:22" x14ac:dyDescent="0.25">
      <c r="A131" s="1">
        <v>42459</v>
      </c>
      <c r="B131">
        <v>102604</v>
      </c>
      <c r="D131">
        <v>1655478</v>
      </c>
      <c r="E131">
        <v>305</v>
      </c>
      <c r="F131" t="s">
        <v>29</v>
      </c>
      <c r="G131" t="s">
        <v>31</v>
      </c>
      <c r="H131">
        <v>1</v>
      </c>
      <c r="I131">
        <v>1310</v>
      </c>
      <c r="K131">
        <v>640</v>
      </c>
      <c r="L131">
        <v>0</v>
      </c>
      <c r="M131">
        <v>10000</v>
      </c>
      <c r="N131">
        <v>1</v>
      </c>
      <c r="O131">
        <v>0</v>
      </c>
      <c r="P131">
        <v>205</v>
      </c>
      <c r="Q131">
        <v>0</v>
      </c>
      <c r="R131">
        <v>1998</v>
      </c>
      <c r="S131">
        <v>2016</v>
      </c>
      <c r="T131" t="e">
        <v>#N/A</v>
      </c>
      <c r="U131" t="s">
        <v>355</v>
      </c>
      <c r="V131" t="s">
        <v>326</v>
      </c>
    </row>
    <row r="132" spans="1:22" x14ac:dyDescent="0.25">
      <c r="A132" s="1">
        <v>42459</v>
      </c>
      <c r="B132">
        <v>102604</v>
      </c>
      <c r="D132">
        <v>1655478</v>
      </c>
      <c r="E132">
        <v>305</v>
      </c>
      <c r="F132" t="s">
        <v>29</v>
      </c>
      <c r="G132" t="s">
        <v>356</v>
      </c>
      <c r="H132">
        <v>1</v>
      </c>
      <c r="I132">
        <v>1310</v>
      </c>
      <c r="K132">
        <v>640</v>
      </c>
      <c r="L132">
        <v>0</v>
      </c>
      <c r="M132">
        <v>90000</v>
      </c>
      <c r="N132">
        <v>1</v>
      </c>
      <c r="O132">
        <v>0</v>
      </c>
      <c r="P132">
        <v>205</v>
      </c>
      <c r="Q132">
        <v>0</v>
      </c>
      <c r="R132">
        <v>999</v>
      </c>
      <c r="S132">
        <v>2016</v>
      </c>
      <c r="T132" t="e">
        <v>#N/A</v>
      </c>
      <c r="U132" t="s">
        <v>355</v>
      </c>
      <c r="V132" t="s">
        <v>326</v>
      </c>
    </row>
    <row r="133" spans="1:22" x14ac:dyDescent="0.25">
      <c r="A133" s="1">
        <v>42459</v>
      </c>
      <c r="B133">
        <v>102604</v>
      </c>
      <c r="D133">
        <v>1655478</v>
      </c>
      <c r="E133">
        <v>305</v>
      </c>
      <c r="F133" t="s">
        <v>29</v>
      </c>
      <c r="G133" t="s">
        <v>454</v>
      </c>
      <c r="H133">
        <v>1</v>
      </c>
      <c r="I133">
        <v>1310</v>
      </c>
      <c r="K133">
        <v>640</v>
      </c>
      <c r="L133">
        <v>0</v>
      </c>
      <c r="M133">
        <v>90000</v>
      </c>
      <c r="N133">
        <v>1</v>
      </c>
      <c r="O133">
        <v>0</v>
      </c>
      <c r="P133">
        <v>205</v>
      </c>
      <c r="Q133">
        <v>0</v>
      </c>
      <c r="R133">
        <v>0</v>
      </c>
      <c r="S133">
        <v>2016</v>
      </c>
      <c r="T133" t="e">
        <v>#N/A</v>
      </c>
      <c r="U133" t="s">
        <v>355</v>
      </c>
      <c r="V133" t="s">
        <v>326</v>
      </c>
    </row>
    <row r="134" spans="1:22" x14ac:dyDescent="0.25">
      <c r="A134" s="1">
        <v>42459</v>
      </c>
      <c r="B134">
        <v>102607</v>
      </c>
      <c r="D134">
        <v>1655477</v>
      </c>
      <c r="E134">
        <v>4235</v>
      </c>
      <c r="F134" t="s">
        <v>32</v>
      </c>
      <c r="G134" t="s">
        <v>455</v>
      </c>
      <c r="H134">
        <v>1</v>
      </c>
      <c r="I134">
        <v>1310</v>
      </c>
      <c r="K134">
        <v>640</v>
      </c>
      <c r="L134">
        <v>0</v>
      </c>
      <c r="M134">
        <v>90000</v>
      </c>
      <c r="N134">
        <v>2</v>
      </c>
      <c r="O134">
        <v>0</v>
      </c>
      <c r="P134">
        <v>205</v>
      </c>
      <c r="Q134">
        <v>0</v>
      </c>
      <c r="R134">
        <v>700</v>
      </c>
      <c r="S134">
        <v>2016</v>
      </c>
      <c r="T134" t="e">
        <v>#N/A</v>
      </c>
      <c r="U134" t="s">
        <v>355</v>
      </c>
      <c r="V134" t="s">
        <v>326</v>
      </c>
    </row>
    <row r="135" spans="1:22" x14ac:dyDescent="0.25">
      <c r="A135" s="1">
        <v>42459</v>
      </c>
      <c r="B135">
        <v>102607</v>
      </c>
      <c r="D135">
        <v>1655477</v>
      </c>
      <c r="E135">
        <v>4235</v>
      </c>
      <c r="F135" t="s">
        <v>32</v>
      </c>
      <c r="G135" t="s">
        <v>456</v>
      </c>
      <c r="H135">
        <v>1</v>
      </c>
      <c r="I135">
        <v>1310</v>
      </c>
      <c r="K135">
        <v>640</v>
      </c>
      <c r="L135">
        <v>0</v>
      </c>
      <c r="M135">
        <v>90000</v>
      </c>
      <c r="N135">
        <v>2</v>
      </c>
      <c r="O135">
        <v>0</v>
      </c>
      <c r="P135">
        <v>205</v>
      </c>
      <c r="Q135">
        <v>0</v>
      </c>
      <c r="R135">
        <v>5460</v>
      </c>
      <c r="S135">
        <v>2016</v>
      </c>
      <c r="T135" t="e">
        <v>#N/A</v>
      </c>
      <c r="U135" t="s">
        <v>355</v>
      </c>
      <c r="V135" t="s">
        <v>326</v>
      </c>
    </row>
    <row r="136" spans="1:22" x14ac:dyDescent="0.25">
      <c r="A136" s="1">
        <v>42459</v>
      </c>
      <c r="B136">
        <v>102607</v>
      </c>
      <c r="D136">
        <v>1655477</v>
      </c>
      <c r="E136">
        <v>4235</v>
      </c>
      <c r="F136" t="s">
        <v>32</v>
      </c>
      <c r="G136" t="s">
        <v>362</v>
      </c>
      <c r="H136">
        <v>1</v>
      </c>
      <c r="I136">
        <v>1310</v>
      </c>
      <c r="K136">
        <v>640</v>
      </c>
      <c r="L136">
        <v>0</v>
      </c>
      <c r="M136">
        <v>90000</v>
      </c>
      <c r="N136">
        <v>2</v>
      </c>
      <c r="O136">
        <v>0</v>
      </c>
      <c r="P136">
        <v>205</v>
      </c>
      <c r="Q136">
        <v>0</v>
      </c>
      <c r="R136">
        <v>864.96</v>
      </c>
      <c r="S136">
        <v>2016</v>
      </c>
      <c r="T136" t="e">
        <v>#N/A</v>
      </c>
      <c r="U136" t="s">
        <v>355</v>
      </c>
      <c r="V136" t="s">
        <v>326</v>
      </c>
    </row>
    <row r="137" spans="1:22" x14ac:dyDescent="0.25">
      <c r="A137" s="1">
        <v>42459</v>
      </c>
      <c r="B137">
        <v>102616</v>
      </c>
      <c r="D137">
        <v>1655449</v>
      </c>
      <c r="E137">
        <v>16025</v>
      </c>
      <c r="F137" t="s">
        <v>457</v>
      </c>
      <c r="G137" t="s">
        <v>458</v>
      </c>
      <c r="H137">
        <v>1</v>
      </c>
      <c r="I137">
        <v>1230</v>
      </c>
      <c r="K137">
        <v>640</v>
      </c>
      <c r="L137">
        <v>0</v>
      </c>
      <c r="M137">
        <v>0</v>
      </c>
      <c r="N137">
        <v>8</v>
      </c>
      <c r="O137">
        <v>0</v>
      </c>
      <c r="P137">
        <v>414</v>
      </c>
      <c r="Q137">
        <v>0</v>
      </c>
      <c r="R137">
        <v>539.95000000000005</v>
      </c>
      <c r="S137">
        <v>2016</v>
      </c>
      <c r="T137" t="e">
        <v>#N/A</v>
      </c>
      <c r="U137" t="s">
        <v>317</v>
      </c>
      <c r="V137" t="s">
        <v>326</v>
      </c>
    </row>
    <row r="138" spans="1:22" x14ac:dyDescent="0.25">
      <c r="A138" s="1">
        <v>42459</v>
      </c>
      <c r="B138">
        <v>102616</v>
      </c>
      <c r="D138">
        <v>1655449</v>
      </c>
      <c r="E138">
        <v>16025</v>
      </c>
      <c r="F138" t="s">
        <v>457</v>
      </c>
      <c r="G138" t="s">
        <v>459</v>
      </c>
      <c r="H138">
        <v>1</v>
      </c>
      <c r="I138">
        <v>1230</v>
      </c>
      <c r="K138">
        <v>640</v>
      </c>
      <c r="L138">
        <v>0</v>
      </c>
      <c r="M138">
        <v>0</v>
      </c>
      <c r="N138">
        <v>8</v>
      </c>
      <c r="O138">
        <v>0</v>
      </c>
      <c r="P138">
        <v>414</v>
      </c>
      <c r="Q138">
        <v>0</v>
      </c>
      <c r="R138">
        <v>54.9</v>
      </c>
      <c r="S138">
        <v>2016</v>
      </c>
      <c r="T138" t="e">
        <v>#N/A</v>
      </c>
      <c r="U138" t="s">
        <v>317</v>
      </c>
      <c r="V138" t="s">
        <v>326</v>
      </c>
    </row>
    <row r="139" spans="1:22" x14ac:dyDescent="0.25">
      <c r="A139" s="1">
        <v>42459</v>
      </c>
      <c r="B139">
        <v>102623</v>
      </c>
      <c r="D139">
        <v>1655481</v>
      </c>
      <c r="E139">
        <v>19324</v>
      </c>
      <c r="F139" t="s">
        <v>371</v>
      </c>
      <c r="G139" t="s">
        <v>460</v>
      </c>
      <c r="H139">
        <v>1</v>
      </c>
      <c r="I139">
        <v>1310</v>
      </c>
      <c r="K139">
        <v>640</v>
      </c>
      <c r="L139">
        <v>0</v>
      </c>
      <c r="M139">
        <v>90000</v>
      </c>
      <c r="N139">
        <v>1</v>
      </c>
      <c r="O139">
        <v>0</v>
      </c>
      <c r="P139">
        <v>205</v>
      </c>
      <c r="Q139">
        <v>0</v>
      </c>
      <c r="R139">
        <v>2756</v>
      </c>
      <c r="S139">
        <v>2016</v>
      </c>
      <c r="T139" t="e">
        <v>#N/A</v>
      </c>
      <c r="U139" t="s">
        <v>355</v>
      </c>
      <c r="V139" t="s">
        <v>326</v>
      </c>
    </row>
    <row r="140" spans="1:22" x14ac:dyDescent="0.25">
      <c r="A140" s="1">
        <v>42459</v>
      </c>
      <c r="B140">
        <v>102623</v>
      </c>
      <c r="D140">
        <v>1655481</v>
      </c>
      <c r="E140">
        <v>19324</v>
      </c>
      <c r="F140" t="s">
        <v>371</v>
      </c>
      <c r="G140" t="s">
        <v>25</v>
      </c>
      <c r="H140">
        <v>1</v>
      </c>
      <c r="I140">
        <v>1310</v>
      </c>
      <c r="K140">
        <v>640</v>
      </c>
      <c r="L140">
        <v>0</v>
      </c>
      <c r="M140">
        <v>90000</v>
      </c>
      <c r="N140">
        <v>1</v>
      </c>
      <c r="O140">
        <v>0</v>
      </c>
      <c r="P140">
        <v>205</v>
      </c>
      <c r="Q140">
        <v>0</v>
      </c>
      <c r="R140">
        <v>130</v>
      </c>
      <c r="S140">
        <v>2016</v>
      </c>
      <c r="T140" t="e">
        <v>#N/A</v>
      </c>
      <c r="U140" t="s">
        <v>355</v>
      </c>
      <c r="V140" t="s">
        <v>326</v>
      </c>
    </row>
    <row r="141" spans="1:22" x14ac:dyDescent="0.25">
      <c r="A141" s="1">
        <v>42459</v>
      </c>
      <c r="B141">
        <v>102623</v>
      </c>
      <c r="D141">
        <v>1655481</v>
      </c>
      <c r="E141">
        <v>19324</v>
      </c>
      <c r="F141" t="s">
        <v>371</v>
      </c>
      <c r="G141" t="s">
        <v>461</v>
      </c>
      <c r="H141">
        <v>1</v>
      </c>
      <c r="I141">
        <v>1310</v>
      </c>
      <c r="K141">
        <v>640</v>
      </c>
      <c r="L141">
        <v>0</v>
      </c>
      <c r="M141">
        <v>90000</v>
      </c>
      <c r="N141">
        <v>1</v>
      </c>
      <c r="O141">
        <v>0</v>
      </c>
      <c r="P141">
        <v>205</v>
      </c>
      <c r="Q141">
        <v>0</v>
      </c>
      <c r="R141">
        <v>0</v>
      </c>
      <c r="S141">
        <v>2016</v>
      </c>
      <c r="T141" t="e">
        <v>#N/A</v>
      </c>
      <c r="U141" t="s">
        <v>355</v>
      </c>
      <c r="V141" t="s">
        <v>326</v>
      </c>
    </row>
    <row r="142" spans="1:22" x14ac:dyDescent="0.25">
      <c r="A142" s="1">
        <v>42466</v>
      </c>
      <c r="B142">
        <v>102647</v>
      </c>
      <c r="D142">
        <v>1655486</v>
      </c>
      <c r="E142">
        <v>16226</v>
      </c>
      <c r="F142" t="s">
        <v>462</v>
      </c>
      <c r="G142" t="s">
        <v>463</v>
      </c>
      <c r="H142">
        <v>1</v>
      </c>
      <c r="I142">
        <v>1130</v>
      </c>
      <c r="K142">
        <v>640</v>
      </c>
      <c r="L142">
        <v>0</v>
      </c>
      <c r="M142">
        <v>31700</v>
      </c>
      <c r="N142">
        <v>1</v>
      </c>
      <c r="O142">
        <v>0</v>
      </c>
      <c r="P142">
        <v>0</v>
      </c>
      <c r="Q142">
        <v>0</v>
      </c>
      <c r="R142">
        <v>0</v>
      </c>
      <c r="S142">
        <v>2016</v>
      </c>
      <c r="T142" t="e">
        <v>#N/A</v>
      </c>
      <c r="U142" t="s">
        <v>316</v>
      </c>
      <c r="V142" t="s">
        <v>326</v>
      </c>
    </row>
    <row r="143" spans="1:22" x14ac:dyDescent="0.25">
      <c r="A143" s="1">
        <v>42466</v>
      </c>
      <c r="B143">
        <v>102669</v>
      </c>
      <c r="D143">
        <v>1655489</v>
      </c>
      <c r="E143">
        <v>191</v>
      </c>
      <c r="F143" t="s">
        <v>363</v>
      </c>
      <c r="G143" t="s">
        <v>464</v>
      </c>
      <c r="H143">
        <v>1</v>
      </c>
      <c r="I143">
        <v>1130</v>
      </c>
      <c r="K143">
        <v>640</v>
      </c>
      <c r="L143">
        <v>0</v>
      </c>
      <c r="M143">
        <v>31700</v>
      </c>
      <c r="N143">
        <v>1</v>
      </c>
      <c r="O143">
        <v>0</v>
      </c>
      <c r="P143">
        <v>0</v>
      </c>
      <c r="Q143">
        <v>0</v>
      </c>
      <c r="R143">
        <v>0</v>
      </c>
      <c r="S143">
        <v>2016</v>
      </c>
      <c r="T143" t="e">
        <v>#N/A</v>
      </c>
      <c r="U143" t="s">
        <v>316</v>
      </c>
      <c r="V143" t="s">
        <v>326</v>
      </c>
    </row>
    <row r="144" spans="1:22" x14ac:dyDescent="0.25">
      <c r="A144" s="1">
        <v>42474</v>
      </c>
      <c r="B144">
        <v>102779</v>
      </c>
      <c r="D144">
        <v>166660</v>
      </c>
      <c r="E144">
        <v>5128</v>
      </c>
      <c r="F144" t="s">
        <v>465</v>
      </c>
      <c r="G144" t="s">
        <v>466</v>
      </c>
      <c r="H144">
        <v>1</v>
      </c>
      <c r="I144">
        <v>2720</v>
      </c>
      <c r="K144">
        <v>640</v>
      </c>
      <c r="L144">
        <v>0</v>
      </c>
      <c r="M144">
        <v>0</v>
      </c>
      <c r="N144">
        <v>1</v>
      </c>
      <c r="O144">
        <v>0</v>
      </c>
      <c r="P144">
        <v>900</v>
      </c>
      <c r="Q144">
        <v>0</v>
      </c>
      <c r="R144">
        <v>0</v>
      </c>
      <c r="S144">
        <v>2016</v>
      </c>
      <c r="T144" t="e">
        <v>#N/A</v>
      </c>
      <c r="U144" t="s">
        <v>320</v>
      </c>
      <c r="V144" t="s">
        <v>326</v>
      </c>
    </row>
    <row r="145" spans="1:22" x14ac:dyDescent="0.25">
      <c r="A145" s="1">
        <v>42474</v>
      </c>
      <c r="B145">
        <v>102779</v>
      </c>
      <c r="D145">
        <v>166660</v>
      </c>
      <c r="E145">
        <v>5128</v>
      </c>
      <c r="F145" t="s">
        <v>465</v>
      </c>
      <c r="G145" t="s">
        <v>401</v>
      </c>
      <c r="H145">
        <v>1</v>
      </c>
      <c r="I145">
        <v>2720</v>
      </c>
      <c r="K145">
        <v>640</v>
      </c>
      <c r="L145">
        <v>0</v>
      </c>
      <c r="M145">
        <v>0</v>
      </c>
      <c r="N145">
        <v>1</v>
      </c>
      <c r="O145">
        <v>0</v>
      </c>
      <c r="P145">
        <v>900</v>
      </c>
      <c r="Q145">
        <v>0</v>
      </c>
      <c r="R145">
        <v>0</v>
      </c>
      <c r="S145">
        <v>2016</v>
      </c>
      <c r="T145" t="e">
        <v>#N/A</v>
      </c>
      <c r="U145" t="s">
        <v>320</v>
      </c>
      <c r="V145" t="s">
        <v>326</v>
      </c>
    </row>
    <row r="146" spans="1:22" x14ac:dyDescent="0.25">
      <c r="A146" s="1">
        <v>42474</v>
      </c>
      <c r="B146">
        <v>102779</v>
      </c>
      <c r="D146">
        <v>166660</v>
      </c>
      <c r="E146">
        <v>5128</v>
      </c>
      <c r="F146" t="s">
        <v>465</v>
      </c>
      <c r="G146" t="s">
        <v>373</v>
      </c>
      <c r="H146">
        <v>1</v>
      </c>
      <c r="I146">
        <v>2720</v>
      </c>
      <c r="K146">
        <v>640</v>
      </c>
      <c r="L146">
        <v>0</v>
      </c>
      <c r="M146">
        <v>0</v>
      </c>
      <c r="N146">
        <v>1</v>
      </c>
      <c r="O146">
        <v>0</v>
      </c>
      <c r="P146">
        <v>900</v>
      </c>
      <c r="Q146">
        <v>0</v>
      </c>
      <c r="R146">
        <v>91.25</v>
      </c>
      <c r="S146">
        <v>2016</v>
      </c>
      <c r="T146" t="e">
        <v>#N/A</v>
      </c>
      <c r="U146" t="s">
        <v>320</v>
      </c>
      <c r="V146" t="s">
        <v>326</v>
      </c>
    </row>
    <row r="147" spans="1:22" x14ac:dyDescent="0.25">
      <c r="A147" s="1">
        <v>42474</v>
      </c>
      <c r="B147">
        <v>102779</v>
      </c>
      <c r="D147">
        <v>166660</v>
      </c>
      <c r="E147">
        <v>5128</v>
      </c>
      <c r="F147" t="s">
        <v>465</v>
      </c>
      <c r="G147" t="s">
        <v>374</v>
      </c>
      <c r="H147">
        <v>1</v>
      </c>
      <c r="I147">
        <v>2720</v>
      </c>
      <c r="K147">
        <v>640</v>
      </c>
      <c r="L147">
        <v>0</v>
      </c>
      <c r="M147">
        <v>0</v>
      </c>
      <c r="N147">
        <v>2</v>
      </c>
      <c r="O147">
        <v>0</v>
      </c>
      <c r="P147">
        <v>900</v>
      </c>
      <c r="Q147">
        <v>0</v>
      </c>
      <c r="R147">
        <v>91.25</v>
      </c>
      <c r="S147">
        <v>2016</v>
      </c>
      <c r="T147" t="e">
        <v>#N/A</v>
      </c>
      <c r="U147" t="s">
        <v>320</v>
      </c>
      <c r="V147" t="s">
        <v>326</v>
      </c>
    </row>
    <row r="148" spans="1:22" x14ac:dyDescent="0.25">
      <c r="A148" s="1">
        <v>42474</v>
      </c>
      <c r="B148">
        <v>102779</v>
      </c>
      <c r="D148">
        <v>166660</v>
      </c>
      <c r="E148">
        <v>5128</v>
      </c>
      <c r="F148" t="s">
        <v>465</v>
      </c>
      <c r="G148" t="s">
        <v>367</v>
      </c>
      <c r="H148">
        <v>1</v>
      </c>
      <c r="I148">
        <v>2720</v>
      </c>
      <c r="K148">
        <v>640</v>
      </c>
      <c r="L148">
        <v>0</v>
      </c>
      <c r="M148">
        <v>0</v>
      </c>
      <c r="N148">
        <v>3</v>
      </c>
      <c r="O148">
        <v>0</v>
      </c>
      <c r="P148">
        <v>900</v>
      </c>
      <c r="Q148">
        <v>0</v>
      </c>
      <c r="R148">
        <v>91.25</v>
      </c>
      <c r="S148">
        <v>2016</v>
      </c>
      <c r="T148" t="e">
        <v>#N/A</v>
      </c>
      <c r="U148" t="s">
        <v>320</v>
      </c>
      <c r="V148" t="s">
        <v>326</v>
      </c>
    </row>
    <row r="149" spans="1:22" x14ac:dyDescent="0.25">
      <c r="A149" s="1">
        <v>42474</v>
      </c>
      <c r="B149">
        <v>102779</v>
      </c>
      <c r="D149">
        <v>166660</v>
      </c>
      <c r="E149">
        <v>5128</v>
      </c>
      <c r="F149" t="s">
        <v>465</v>
      </c>
      <c r="G149" t="s">
        <v>375</v>
      </c>
      <c r="H149">
        <v>1</v>
      </c>
      <c r="I149">
        <v>2720</v>
      </c>
      <c r="K149">
        <v>640</v>
      </c>
      <c r="L149">
        <v>0</v>
      </c>
      <c r="M149">
        <v>0</v>
      </c>
      <c r="N149">
        <v>4</v>
      </c>
      <c r="O149">
        <v>0</v>
      </c>
      <c r="P149">
        <v>900</v>
      </c>
      <c r="Q149">
        <v>0</v>
      </c>
      <c r="R149">
        <v>91.25</v>
      </c>
      <c r="S149">
        <v>2016</v>
      </c>
      <c r="T149" t="e">
        <v>#N/A</v>
      </c>
      <c r="U149" t="s">
        <v>320</v>
      </c>
      <c r="V149" t="s">
        <v>326</v>
      </c>
    </row>
    <row r="150" spans="1:22" x14ac:dyDescent="0.25">
      <c r="A150" s="1">
        <v>42474</v>
      </c>
      <c r="B150">
        <v>102779</v>
      </c>
      <c r="D150">
        <v>166660</v>
      </c>
      <c r="E150">
        <v>5128</v>
      </c>
      <c r="F150" t="s">
        <v>465</v>
      </c>
      <c r="G150" t="s">
        <v>368</v>
      </c>
      <c r="H150">
        <v>1</v>
      </c>
      <c r="I150">
        <v>2720</v>
      </c>
      <c r="K150">
        <v>640</v>
      </c>
      <c r="L150">
        <v>0</v>
      </c>
      <c r="M150">
        <v>0</v>
      </c>
      <c r="N150">
        <v>8</v>
      </c>
      <c r="O150">
        <v>0</v>
      </c>
      <c r="P150">
        <v>900</v>
      </c>
      <c r="Q150">
        <v>0</v>
      </c>
      <c r="R150">
        <v>91.25</v>
      </c>
      <c r="S150">
        <v>2016</v>
      </c>
      <c r="T150" t="e">
        <v>#N/A</v>
      </c>
      <c r="U150" t="s">
        <v>320</v>
      </c>
      <c r="V150" t="s">
        <v>326</v>
      </c>
    </row>
    <row r="151" spans="1:22" x14ac:dyDescent="0.25">
      <c r="A151" s="1">
        <v>42474</v>
      </c>
      <c r="B151">
        <v>102779</v>
      </c>
      <c r="D151">
        <v>166660</v>
      </c>
      <c r="E151">
        <v>5128</v>
      </c>
      <c r="F151" t="s">
        <v>465</v>
      </c>
      <c r="G151" t="s">
        <v>467</v>
      </c>
      <c r="H151">
        <v>1</v>
      </c>
      <c r="I151">
        <v>2720</v>
      </c>
      <c r="K151">
        <v>640</v>
      </c>
      <c r="L151">
        <v>0</v>
      </c>
      <c r="M151">
        <v>0</v>
      </c>
      <c r="N151">
        <v>66</v>
      </c>
      <c r="O151">
        <v>0</v>
      </c>
      <c r="P151">
        <v>900</v>
      </c>
      <c r="Q151">
        <v>0</v>
      </c>
      <c r="R151">
        <v>91.25</v>
      </c>
      <c r="S151">
        <v>2016</v>
      </c>
      <c r="T151" t="e">
        <v>#N/A</v>
      </c>
      <c r="U151" t="s">
        <v>320</v>
      </c>
      <c r="V151" t="s">
        <v>326</v>
      </c>
    </row>
    <row r="152" spans="1:22" x14ac:dyDescent="0.25">
      <c r="A152" s="1">
        <v>42474</v>
      </c>
      <c r="B152">
        <v>102779</v>
      </c>
      <c r="D152">
        <v>166660</v>
      </c>
      <c r="E152">
        <v>5128</v>
      </c>
      <c r="F152" t="s">
        <v>465</v>
      </c>
      <c r="G152" t="s">
        <v>468</v>
      </c>
      <c r="H152">
        <v>1</v>
      </c>
      <c r="I152">
        <v>2720</v>
      </c>
      <c r="K152">
        <v>640</v>
      </c>
      <c r="L152">
        <v>0</v>
      </c>
      <c r="M152">
        <v>0</v>
      </c>
      <c r="N152">
        <v>10</v>
      </c>
      <c r="O152">
        <v>0</v>
      </c>
      <c r="P152">
        <v>900</v>
      </c>
      <c r="Q152">
        <v>0</v>
      </c>
      <c r="R152">
        <v>91.25</v>
      </c>
      <c r="S152">
        <v>2016</v>
      </c>
      <c r="T152" t="e">
        <v>#N/A</v>
      </c>
      <c r="U152" t="s">
        <v>320</v>
      </c>
      <c r="V152" t="s">
        <v>326</v>
      </c>
    </row>
    <row r="153" spans="1:22" x14ac:dyDescent="0.25">
      <c r="A153" s="1">
        <v>42474</v>
      </c>
      <c r="B153">
        <v>102779</v>
      </c>
      <c r="D153">
        <v>166660</v>
      </c>
      <c r="E153">
        <v>5128</v>
      </c>
      <c r="F153" t="s">
        <v>465</v>
      </c>
      <c r="G153" t="s">
        <v>469</v>
      </c>
      <c r="H153">
        <v>1</v>
      </c>
      <c r="I153">
        <v>2720</v>
      </c>
      <c r="K153">
        <v>640</v>
      </c>
      <c r="L153">
        <v>0</v>
      </c>
      <c r="M153">
        <v>0</v>
      </c>
      <c r="N153">
        <v>11</v>
      </c>
      <c r="O153">
        <v>0</v>
      </c>
      <c r="P153">
        <v>900</v>
      </c>
      <c r="Q153">
        <v>0</v>
      </c>
      <c r="R153">
        <v>91.25</v>
      </c>
      <c r="S153">
        <v>2016</v>
      </c>
      <c r="T153" t="e">
        <v>#N/A</v>
      </c>
      <c r="U153" t="s">
        <v>320</v>
      </c>
      <c r="V153" t="s">
        <v>326</v>
      </c>
    </row>
    <row r="154" spans="1:22" x14ac:dyDescent="0.25">
      <c r="A154" s="1">
        <v>42479</v>
      </c>
      <c r="B154">
        <v>102838</v>
      </c>
      <c r="D154">
        <v>1655409</v>
      </c>
      <c r="E154">
        <v>16136</v>
      </c>
      <c r="F154" t="s">
        <v>58</v>
      </c>
      <c r="G154" t="s">
        <v>470</v>
      </c>
      <c r="H154">
        <v>1</v>
      </c>
      <c r="I154">
        <v>1230</v>
      </c>
      <c r="K154">
        <v>640</v>
      </c>
      <c r="L154">
        <v>0</v>
      </c>
      <c r="M154">
        <v>0</v>
      </c>
      <c r="N154">
        <v>8</v>
      </c>
      <c r="O154">
        <v>0</v>
      </c>
      <c r="P154">
        <v>414</v>
      </c>
      <c r="Q154">
        <v>0</v>
      </c>
      <c r="R154">
        <v>0</v>
      </c>
      <c r="S154">
        <v>2016</v>
      </c>
      <c r="T154" t="e">
        <v>#N/A</v>
      </c>
      <c r="U154" t="s">
        <v>317</v>
      </c>
      <c r="V154" t="s">
        <v>326</v>
      </c>
    </row>
    <row r="155" spans="1:22" x14ac:dyDescent="0.25">
      <c r="A155" s="1">
        <v>42479</v>
      </c>
      <c r="B155">
        <v>102838</v>
      </c>
      <c r="D155">
        <v>1655409</v>
      </c>
      <c r="E155">
        <v>16136</v>
      </c>
      <c r="F155" t="s">
        <v>58</v>
      </c>
      <c r="G155" t="s">
        <v>471</v>
      </c>
      <c r="H155">
        <v>1</v>
      </c>
      <c r="I155">
        <v>1230</v>
      </c>
      <c r="K155">
        <v>640</v>
      </c>
      <c r="L155">
        <v>0</v>
      </c>
      <c r="M155">
        <v>0</v>
      </c>
      <c r="N155">
        <v>8</v>
      </c>
      <c r="O155">
        <v>0</v>
      </c>
      <c r="P155">
        <v>414</v>
      </c>
      <c r="Q155">
        <v>0</v>
      </c>
      <c r="R155">
        <v>2375</v>
      </c>
      <c r="S155">
        <v>2016</v>
      </c>
      <c r="T155" t="e">
        <v>#N/A</v>
      </c>
      <c r="U155" t="s">
        <v>317</v>
      </c>
      <c r="V155" t="s">
        <v>326</v>
      </c>
    </row>
    <row r="156" spans="1:22" x14ac:dyDescent="0.25">
      <c r="A156" s="1">
        <v>42479</v>
      </c>
      <c r="B156">
        <v>102838</v>
      </c>
      <c r="D156">
        <v>1655409</v>
      </c>
      <c r="E156">
        <v>16136</v>
      </c>
      <c r="F156" t="s">
        <v>58</v>
      </c>
      <c r="G156" t="s">
        <v>22</v>
      </c>
      <c r="H156">
        <v>1</v>
      </c>
      <c r="I156">
        <v>1230</v>
      </c>
      <c r="K156">
        <v>640</v>
      </c>
      <c r="L156">
        <v>0</v>
      </c>
      <c r="M156">
        <v>0</v>
      </c>
      <c r="N156">
        <v>8</v>
      </c>
      <c r="O156">
        <v>0</v>
      </c>
      <c r="P156">
        <v>414</v>
      </c>
      <c r="Q156">
        <v>0</v>
      </c>
      <c r="R156">
        <v>18.170000000000002</v>
      </c>
      <c r="S156">
        <v>2016</v>
      </c>
      <c r="T156" t="e">
        <v>#N/A</v>
      </c>
      <c r="U156" t="s">
        <v>317</v>
      </c>
      <c r="V156" t="s">
        <v>326</v>
      </c>
    </row>
    <row r="157" spans="1:22" x14ac:dyDescent="0.25">
      <c r="A157" s="1">
        <v>42479</v>
      </c>
      <c r="B157">
        <v>102838</v>
      </c>
      <c r="D157">
        <v>1655409</v>
      </c>
      <c r="E157">
        <v>16136</v>
      </c>
      <c r="F157" t="s">
        <v>58</v>
      </c>
      <c r="G157" t="s">
        <v>471</v>
      </c>
      <c r="H157">
        <v>1</v>
      </c>
      <c r="I157">
        <v>1230</v>
      </c>
      <c r="K157">
        <v>640</v>
      </c>
      <c r="L157">
        <v>0</v>
      </c>
      <c r="M157">
        <v>0</v>
      </c>
      <c r="N157">
        <v>8</v>
      </c>
      <c r="O157">
        <v>0</v>
      </c>
      <c r="P157">
        <v>414</v>
      </c>
      <c r="Q157">
        <v>0</v>
      </c>
      <c r="R157">
        <v>29.1</v>
      </c>
      <c r="S157">
        <v>2016</v>
      </c>
      <c r="T157" t="e">
        <v>#N/A</v>
      </c>
      <c r="U157" t="s">
        <v>317</v>
      </c>
      <c r="V157" t="s">
        <v>326</v>
      </c>
    </row>
    <row r="158" spans="1:22" x14ac:dyDescent="0.25">
      <c r="A158" s="1">
        <v>42479</v>
      </c>
      <c r="B158">
        <v>102838</v>
      </c>
      <c r="D158">
        <v>1655409</v>
      </c>
      <c r="E158">
        <v>16136</v>
      </c>
      <c r="F158" t="s">
        <v>58</v>
      </c>
      <c r="G158" t="s">
        <v>22</v>
      </c>
      <c r="H158">
        <v>1</v>
      </c>
      <c r="I158">
        <v>1230</v>
      </c>
      <c r="K158">
        <v>640</v>
      </c>
      <c r="L158">
        <v>0</v>
      </c>
      <c r="M158">
        <v>0</v>
      </c>
      <c r="N158">
        <v>8</v>
      </c>
      <c r="O158">
        <v>0</v>
      </c>
      <c r="P158">
        <v>414</v>
      </c>
      <c r="Q158">
        <v>0</v>
      </c>
      <c r="R158">
        <v>0.22</v>
      </c>
      <c r="S158">
        <v>2016</v>
      </c>
      <c r="T158" t="e">
        <v>#N/A</v>
      </c>
      <c r="U158" t="s">
        <v>317</v>
      </c>
      <c r="V158" t="s">
        <v>326</v>
      </c>
    </row>
    <row r="159" spans="1:22" x14ac:dyDescent="0.25">
      <c r="A159" s="1">
        <v>42479</v>
      </c>
      <c r="B159">
        <v>916113</v>
      </c>
      <c r="D159">
        <v>9655393</v>
      </c>
      <c r="E159">
        <v>900050</v>
      </c>
      <c r="F159" t="s">
        <v>48</v>
      </c>
      <c r="G159" t="s">
        <v>472</v>
      </c>
      <c r="H159">
        <v>1</v>
      </c>
      <c r="I159">
        <v>1120</v>
      </c>
      <c r="K159">
        <v>640</v>
      </c>
      <c r="L159">
        <v>0</v>
      </c>
      <c r="M159">
        <v>31700</v>
      </c>
      <c r="N159">
        <v>11</v>
      </c>
      <c r="O159">
        <v>0</v>
      </c>
      <c r="P159">
        <v>0</v>
      </c>
      <c r="Q159">
        <v>0</v>
      </c>
      <c r="R159">
        <v>-1249</v>
      </c>
      <c r="S159">
        <v>2016</v>
      </c>
      <c r="T159" t="e">
        <v>#N/A</v>
      </c>
      <c r="U159" t="s">
        <v>316</v>
      </c>
      <c r="V159" t="s">
        <v>326</v>
      </c>
    </row>
    <row r="160" spans="1:22" x14ac:dyDescent="0.25">
      <c r="A160" s="1">
        <v>42485</v>
      </c>
      <c r="B160">
        <v>102846</v>
      </c>
      <c r="D160">
        <v>1655493</v>
      </c>
      <c r="E160">
        <v>4235</v>
      </c>
      <c r="F160" t="s">
        <v>32</v>
      </c>
      <c r="G160" t="s">
        <v>473</v>
      </c>
      <c r="H160">
        <v>1</v>
      </c>
      <c r="I160">
        <v>1120</v>
      </c>
      <c r="K160">
        <v>640</v>
      </c>
      <c r="L160">
        <v>0</v>
      </c>
      <c r="M160">
        <v>0</v>
      </c>
      <c r="N160">
        <v>11</v>
      </c>
      <c r="O160">
        <v>0</v>
      </c>
      <c r="P160">
        <v>0</v>
      </c>
      <c r="Q160">
        <v>0</v>
      </c>
      <c r="R160">
        <v>1755</v>
      </c>
      <c r="S160">
        <v>2016</v>
      </c>
      <c r="T160" t="e">
        <v>#N/A</v>
      </c>
      <c r="U160" t="s">
        <v>316</v>
      </c>
      <c r="V160" t="s">
        <v>326</v>
      </c>
    </row>
    <row r="161" spans="1:22" x14ac:dyDescent="0.25">
      <c r="A161" s="1">
        <v>42485</v>
      </c>
      <c r="B161">
        <v>102846</v>
      </c>
      <c r="D161">
        <v>1655493</v>
      </c>
      <c r="E161">
        <v>4235</v>
      </c>
      <c r="F161" t="s">
        <v>32</v>
      </c>
      <c r="G161" t="s">
        <v>474</v>
      </c>
      <c r="H161">
        <v>1</v>
      </c>
      <c r="I161">
        <v>1120</v>
      </c>
      <c r="K161">
        <v>640</v>
      </c>
      <c r="L161">
        <v>0</v>
      </c>
      <c r="M161">
        <v>0</v>
      </c>
      <c r="N161">
        <v>11</v>
      </c>
      <c r="O161">
        <v>0</v>
      </c>
      <c r="P161">
        <v>0</v>
      </c>
      <c r="Q161">
        <v>0</v>
      </c>
      <c r="R161">
        <v>225</v>
      </c>
      <c r="S161">
        <v>2016</v>
      </c>
      <c r="T161" t="e">
        <v>#N/A</v>
      </c>
      <c r="U161" t="s">
        <v>316</v>
      </c>
      <c r="V161" t="s">
        <v>326</v>
      </c>
    </row>
    <row r="162" spans="1:22" x14ac:dyDescent="0.25">
      <c r="A162" s="1">
        <v>42485</v>
      </c>
      <c r="B162">
        <v>102846</v>
      </c>
      <c r="D162">
        <v>1655493</v>
      </c>
      <c r="E162">
        <v>4235</v>
      </c>
      <c r="F162" t="s">
        <v>32</v>
      </c>
      <c r="G162" t="s">
        <v>475</v>
      </c>
      <c r="H162">
        <v>1</v>
      </c>
      <c r="I162">
        <v>1120</v>
      </c>
      <c r="K162">
        <v>640</v>
      </c>
      <c r="L162">
        <v>0</v>
      </c>
      <c r="M162">
        <v>0</v>
      </c>
      <c r="N162">
        <v>11</v>
      </c>
      <c r="O162">
        <v>0</v>
      </c>
      <c r="P162">
        <v>0</v>
      </c>
      <c r="Q162">
        <v>0</v>
      </c>
      <c r="R162">
        <v>0</v>
      </c>
      <c r="S162">
        <v>2016</v>
      </c>
      <c r="T162" t="e">
        <v>#N/A</v>
      </c>
      <c r="U162" t="s">
        <v>316</v>
      </c>
      <c r="V162" t="s">
        <v>326</v>
      </c>
    </row>
    <row r="163" spans="1:22" x14ac:dyDescent="0.25">
      <c r="A163" s="1">
        <v>42489</v>
      </c>
      <c r="B163">
        <v>102901</v>
      </c>
      <c r="D163">
        <v>166611</v>
      </c>
      <c r="E163">
        <v>13080</v>
      </c>
      <c r="F163" t="s">
        <v>366</v>
      </c>
      <c r="G163" t="s">
        <v>374</v>
      </c>
      <c r="H163">
        <v>1</v>
      </c>
      <c r="I163">
        <v>2720</v>
      </c>
      <c r="K163">
        <v>640</v>
      </c>
      <c r="L163">
        <v>0</v>
      </c>
      <c r="M163">
        <v>0</v>
      </c>
      <c r="N163">
        <v>2</v>
      </c>
      <c r="O163">
        <v>0</v>
      </c>
      <c r="P163">
        <v>900</v>
      </c>
      <c r="Q163">
        <v>0</v>
      </c>
      <c r="R163">
        <v>42.68</v>
      </c>
      <c r="S163">
        <v>2016</v>
      </c>
      <c r="T163" t="e">
        <v>#N/A</v>
      </c>
      <c r="U163" t="s">
        <v>320</v>
      </c>
      <c r="V163" t="s">
        <v>326</v>
      </c>
    </row>
    <row r="164" spans="1:22" x14ac:dyDescent="0.25">
      <c r="A164" s="1">
        <v>42500</v>
      </c>
      <c r="C164">
        <v>77491</v>
      </c>
      <c r="G164" t="s">
        <v>476</v>
      </c>
      <c r="H164">
        <v>1</v>
      </c>
      <c r="I164">
        <v>1120</v>
      </c>
      <c r="K164">
        <v>640</v>
      </c>
      <c r="L164">
        <v>0</v>
      </c>
      <c r="M164">
        <v>0</v>
      </c>
      <c r="N164">
        <v>11</v>
      </c>
      <c r="O164">
        <v>0</v>
      </c>
      <c r="P164">
        <v>0</v>
      </c>
      <c r="Q164">
        <v>0</v>
      </c>
      <c r="R164">
        <v>-1980</v>
      </c>
      <c r="S164">
        <v>2016</v>
      </c>
      <c r="T164" t="e">
        <v>#N/A</v>
      </c>
      <c r="U164" t="s">
        <v>316</v>
      </c>
      <c r="V164" t="s">
        <v>326</v>
      </c>
    </row>
    <row r="165" spans="1:22" x14ac:dyDescent="0.25">
      <c r="A165" s="1">
        <v>42500</v>
      </c>
      <c r="C165">
        <v>77491</v>
      </c>
      <c r="G165" t="s">
        <v>477</v>
      </c>
      <c r="H165">
        <v>1</v>
      </c>
      <c r="I165">
        <v>1120</v>
      </c>
      <c r="K165">
        <v>640</v>
      </c>
      <c r="L165">
        <v>0</v>
      </c>
      <c r="M165">
        <v>0</v>
      </c>
      <c r="N165">
        <v>11</v>
      </c>
      <c r="O165">
        <v>0</v>
      </c>
      <c r="P165">
        <v>0</v>
      </c>
      <c r="Q165">
        <v>0</v>
      </c>
      <c r="R165">
        <v>0</v>
      </c>
      <c r="S165">
        <v>2016</v>
      </c>
      <c r="T165" t="e">
        <v>#N/A</v>
      </c>
      <c r="U165" t="s">
        <v>316</v>
      </c>
      <c r="V165" t="s">
        <v>326</v>
      </c>
    </row>
    <row r="166" spans="1:22" x14ac:dyDescent="0.25">
      <c r="A166" s="1">
        <v>42503</v>
      </c>
      <c r="B166">
        <v>103078</v>
      </c>
      <c r="D166">
        <v>1611137</v>
      </c>
      <c r="E166">
        <v>18180</v>
      </c>
      <c r="F166" t="s">
        <v>41</v>
      </c>
      <c r="G166" t="s">
        <v>478</v>
      </c>
      <c r="H166">
        <v>1</v>
      </c>
      <c r="I166">
        <v>1110</v>
      </c>
      <c r="K166">
        <v>640</v>
      </c>
      <c r="L166">
        <v>0</v>
      </c>
      <c r="M166">
        <v>0</v>
      </c>
      <c r="N166">
        <v>4</v>
      </c>
      <c r="O166">
        <v>0</v>
      </c>
      <c r="P166">
        <v>0</v>
      </c>
      <c r="Q166">
        <v>0</v>
      </c>
      <c r="R166">
        <v>500</v>
      </c>
      <c r="S166">
        <v>2016</v>
      </c>
      <c r="T166" t="e">
        <v>#N/A</v>
      </c>
      <c r="U166" t="s">
        <v>316</v>
      </c>
      <c r="V166" t="s">
        <v>326</v>
      </c>
    </row>
    <row r="167" spans="1:22" x14ac:dyDescent="0.25">
      <c r="A167" s="1">
        <v>42503</v>
      </c>
      <c r="B167">
        <v>103078</v>
      </c>
      <c r="D167">
        <v>1611137</v>
      </c>
      <c r="E167">
        <v>18180</v>
      </c>
      <c r="F167" t="s">
        <v>41</v>
      </c>
      <c r="G167" t="s">
        <v>22</v>
      </c>
      <c r="H167">
        <v>1</v>
      </c>
      <c r="I167">
        <v>1110</v>
      </c>
      <c r="K167">
        <v>640</v>
      </c>
      <c r="L167">
        <v>0</v>
      </c>
      <c r="M167">
        <v>0</v>
      </c>
      <c r="N167">
        <v>4</v>
      </c>
      <c r="O167">
        <v>0</v>
      </c>
      <c r="P167">
        <v>0</v>
      </c>
      <c r="Q167">
        <v>0</v>
      </c>
      <c r="R167">
        <v>9.9499999999999993</v>
      </c>
      <c r="S167">
        <v>2016</v>
      </c>
      <c r="T167" t="e">
        <v>#N/A</v>
      </c>
      <c r="U167" t="s">
        <v>316</v>
      </c>
      <c r="V167" t="s">
        <v>326</v>
      </c>
    </row>
    <row r="168" spans="1:22" x14ac:dyDescent="0.25">
      <c r="A168" s="1">
        <v>42509</v>
      </c>
      <c r="B168">
        <v>103121</v>
      </c>
      <c r="D168">
        <v>1655539</v>
      </c>
      <c r="E168">
        <v>4235</v>
      </c>
      <c r="F168" t="s">
        <v>32</v>
      </c>
      <c r="G168" t="s">
        <v>479</v>
      </c>
      <c r="H168">
        <v>1</v>
      </c>
      <c r="I168">
        <v>1130</v>
      </c>
      <c r="K168">
        <v>640</v>
      </c>
      <c r="L168">
        <v>0</v>
      </c>
      <c r="M168">
        <v>31700</v>
      </c>
      <c r="N168">
        <v>1</v>
      </c>
      <c r="O168">
        <v>0</v>
      </c>
      <c r="P168">
        <v>0</v>
      </c>
      <c r="Q168">
        <v>0</v>
      </c>
      <c r="R168">
        <v>5850</v>
      </c>
      <c r="S168">
        <v>2016</v>
      </c>
      <c r="T168" t="e">
        <v>#N/A</v>
      </c>
      <c r="U168" t="s">
        <v>316</v>
      </c>
      <c r="V168" t="s">
        <v>326</v>
      </c>
    </row>
    <row r="169" spans="1:22" x14ac:dyDescent="0.25">
      <c r="A169" s="1">
        <v>42509</v>
      </c>
      <c r="B169">
        <v>103121</v>
      </c>
      <c r="D169">
        <v>1655539</v>
      </c>
      <c r="E169">
        <v>4235</v>
      </c>
      <c r="F169" t="s">
        <v>32</v>
      </c>
      <c r="G169" t="s">
        <v>480</v>
      </c>
      <c r="H169">
        <v>1</v>
      </c>
      <c r="I169">
        <v>1130</v>
      </c>
      <c r="K169">
        <v>640</v>
      </c>
      <c r="L169">
        <v>0</v>
      </c>
      <c r="M169">
        <v>31700</v>
      </c>
      <c r="N169">
        <v>1</v>
      </c>
      <c r="O169">
        <v>0</v>
      </c>
      <c r="P169">
        <v>0</v>
      </c>
      <c r="Q169">
        <v>0</v>
      </c>
      <c r="R169">
        <v>750</v>
      </c>
      <c r="S169">
        <v>2016</v>
      </c>
      <c r="T169" t="e">
        <v>#N/A</v>
      </c>
      <c r="U169" t="s">
        <v>316</v>
      </c>
      <c r="V169" t="s">
        <v>326</v>
      </c>
    </row>
    <row r="170" spans="1:22" x14ac:dyDescent="0.25">
      <c r="A170" s="1">
        <v>42509</v>
      </c>
      <c r="B170">
        <v>103121</v>
      </c>
      <c r="D170">
        <v>1655539</v>
      </c>
      <c r="E170">
        <v>4235</v>
      </c>
      <c r="F170" t="s">
        <v>32</v>
      </c>
      <c r="G170" t="s">
        <v>481</v>
      </c>
      <c r="H170">
        <v>1</v>
      </c>
      <c r="I170">
        <v>1130</v>
      </c>
      <c r="K170">
        <v>640</v>
      </c>
      <c r="L170">
        <v>0</v>
      </c>
      <c r="M170">
        <v>31700</v>
      </c>
      <c r="N170">
        <v>1</v>
      </c>
      <c r="O170">
        <v>0</v>
      </c>
      <c r="P170">
        <v>0</v>
      </c>
      <c r="Q170">
        <v>0</v>
      </c>
      <c r="R170">
        <v>990</v>
      </c>
      <c r="S170">
        <v>2016</v>
      </c>
      <c r="T170" t="e">
        <v>#N/A</v>
      </c>
      <c r="U170" t="s">
        <v>316</v>
      </c>
      <c r="V170" t="s">
        <v>326</v>
      </c>
    </row>
    <row r="171" spans="1:22" x14ac:dyDescent="0.25">
      <c r="A171" s="1">
        <v>42509</v>
      </c>
      <c r="B171">
        <v>103121</v>
      </c>
      <c r="D171">
        <v>1655539</v>
      </c>
      <c r="E171">
        <v>4235</v>
      </c>
      <c r="F171" t="s">
        <v>32</v>
      </c>
      <c r="G171" t="s">
        <v>482</v>
      </c>
      <c r="H171">
        <v>1</v>
      </c>
      <c r="I171">
        <v>1130</v>
      </c>
      <c r="K171">
        <v>640</v>
      </c>
      <c r="L171">
        <v>0</v>
      </c>
      <c r="M171">
        <v>31700</v>
      </c>
      <c r="N171">
        <v>1</v>
      </c>
      <c r="O171">
        <v>0</v>
      </c>
      <c r="P171">
        <v>0</v>
      </c>
      <c r="Q171">
        <v>0</v>
      </c>
      <c r="R171">
        <v>0</v>
      </c>
      <c r="S171">
        <v>2016</v>
      </c>
      <c r="T171" t="e">
        <v>#N/A</v>
      </c>
      <c r="U171" t="s">
        <v>316</v>
      </c>
      <c r="V171" t="s">
        <v>326</v>
      </c>
    </row>
    <row r="172" spans="1:22" x14ac:dyDescent="0.25">
      <c r="A172" s="1">
        <v>42524</v>
      </c>
      <c r="B172">
        <v>103244</v>
      </c>
      <c r="D172">
        <v>1655548</v>
      </c>
      <c r="E172">
        <v>4235</v>
      </c>
      <c r="F172" t="s">
        <v>32</v>
      </c>
      <c r="G172" t="s">
        <v>473</v>
      </c>
      <c r="H172">
        <v>1</v>
      </c>
      <c r="I172">
        <v>1310</v>
      </c>
      <c r="K172">
        <v>640</v>
      </c>
      <c r="L172">
        <v>0</v>
      </c>
      <c r="M172">
        <v>90000</v>
      </c>
      <c r="N172">
        <v>2</v>
      </c>
      <c r="O172">
        <v>0</v>
      </c>
      <c r="P172">
        <v>205</v>
      </c>
      <c r="Q172">
        <v>0</v>
      </c>
      <c r="R172">
        <v>3705</v>
      </c>
      <c r="S172">
        <v>2016</v>
      </c>
      <c r="T172" t="e">
        <v>#N/A</v>
      </c>
      <c r="U172" t="s">
        <v>355</v>
      </c>
      <c r="V172" t="s">
        <v>326</v>
      </c>
    </row>
    <row r="173" spans="1:22" x14ac:dyDescent="0.25">
      <c r="A173" s="1">
        <v>42524</v>
      </c>
      <c r="B173">
        <v>103244</v>
      </c>
      <c r="D173">
        <v>1655548</v>
      </c>
      <c r="E173">
        <v>4235</v>
      </c>
      <c r="F173" t="s">
        <v>32</v>
      </c>
      <c r="G173" t="e">
        <v>#NAME?</v>
      </c>
      <c r="H173">
        <v>1</v>
      </c>
      <c r="I173">
        <v>1310</v>
      </c>
      <c r="K173">
        <v>640</v>
      </c>
      <c r="L173">
        <v>0</v>
      </c>
      <c r="M173">
        <v>90000</v>
      </c>
      <c r="N173">
        <v>1</v>
      </c>
      <c r="O173">
        <v>0</v>
      </c>
      <c r="P173">
        <v>205</v>
      </c>
      <c r="Q173">
        <v>0</v>
      </c>
      <c r="R173">
        <v>3705</v>
      </c>
      <c r="S173">
        <v>2016</v>
      </c>
      <c r="T173" t="e">
        <v>#N/A</v>
      </c>
      <c r="U173" t="s">
        <v>355</v>
      </c>
      <c r="V173" t="s">
        <v>326</v>
      </c>
    </row>
    <row r="174" spans="1:22" x14ac:dyDescent="0.25">
      <c r="A174" s="1">
        <v>42524</v>
      </c>
      <c r="B174">
        <v>103244</v>
      </c>
      <c r="D174">
        <v>1655548</v>
      </c>
      <c r="E174">
        <v>4235</v>
      </c>
      <c r="F174" t="s">
        <v>32</v>
      </c>
      <c r="G174" t="s">
        <v>483</v>
      </c>
      <c r="H174">
        <v>1</v>
      </c>
      <c r="I174">
        <v>1310</v>
      </c>
      <c r="K174">
        <v>640</v>
      </c>
      <c r="L174">
        <v>0</v>
      </c>
      <c r="M174">
        <v>90000</v>
      </c>
      <c r="N174">
        <v>2</v>
      </c>
      <c r="O174">
        <v>0</v>
      </c>
      <c r="P174">
        <v>205</v>
      </c>
      <c r="Q174">
        <v>0</v>
      </c>
      <c r="R174">
        <v>475</v>
      </c>
      <c r="S174">
        <v>2016</v>
      </c>
      <c r="T174" t="e">
        <v>#N/A</v>
      </c>
      <c r="U174" t="s">
        <v>355</v>
      </c>
      <c r="V174" t="s">
        <v>326</v>
      </c>
    </row>
    <row r="175" spans="1:22" x14ac:dyDescent="0.25">
      <c r="A175" s="1">
        <v>42524</v>
      </c>
      <c r="B175">
        <v>103244</v>
      </c>
      <c r="D175">
        <v>1655548</v>
      </c>
      <c r="E175">
        <v>4235</v>
      </c>
      <c r="F175" t="s">
        <v>32</v>
      </c>
      <c r="G175" t="e">
        <v>#NAME?</v>
      </c>
      <c r="H175">
        <v>1</v>
      </c>
      <c r="I175">
        <v>1310</v>
      </c>
      <c r="K175">
        <v>640</v>
      </c>
      <c r="L175">
        <v>0</v>
      </c>
      <c r="M175">
        <v>90000</v>
      </c>
      <c r="N175">
        <v>1</v>
      </c>
      <c r="O175">
        <v>0</v>
      </c>
      <c r="P175">
        <v>205</v>
      </c>
      <c r="Q175">
        <v>0</v>
      </c>
      <c r="R175">
        <v>475</v>
      </c>
      <c r="S175">
        <v>2016</v>
      </c>
      <c r="T175" t="e">
        <v>#N/A</v>
      </c>
      <c r="U175" t="s">
        <v>355</v>
      </c>
      <c r="V175" t="s">
        <v>326</v>
      </c>
    </row>
    <row r="176" spans="1:22" x14ac:dyDescent="0.25">
      <c r="A176" s="1">
        <v>42524</v>
      </c>
      <c r="B176">
        <v>103244</v>
      </c>
      <c r="D176">
        <v>1655548</v>
      </c>
      <c r="E176">
        <v>4235</v>
      </c>
      <c r="F176" t="s">
        <v>32</v>
      </c>
      <c r="G176" t="s">
        <v>484</v>
      </c>
      <c r="H176">
        <v>1</v>
      </c>
      <c r="I176">
        <v>1310</v>
      </c>
      <c r="K176">
        <v>640</v>
      </c>
      <c r="L176">
        <v>0</v>
      </c>
      <c r="M176">
        <v>90000</v>
      </c>
      <c r="N176">
        <v>1</v>
      </c>
      <c r="O176">
        <v>0</v>
      </c>
      <c r="P176">
        <v>205</v>
      </c>
      <c r="Q176">
        <v>0</v>
      </c>
      <c r="R176">
        <v>0</v>
      </c>
      <c r="S176">
        <v>2016</v>
      </c>
      <c r="T176" t="e">
        <v>#N/A</v>
      </c>
      <c r="U176" t="s">
        <v>355</v>
      </c>
      <c r="V176" t="s">
        <v>326</v>
      </c>
    </row>
    <row r="177" spans="1:22" x14ac:dyDescent="0.25">
      <c r="A177" s="1">
        <v>42524</v>
      </c>
      <c r="B177">
        <v>103244</v>
      </c>
      <c r="D177">
        <v>1655559</v>
      </c>
      <c r="E177">
        <v>4235</v>
      </c>
      <c r="F177" t="s">
        <v>32</v>
      </c>
      <c r="G177" t="s">
        <v>485</v>
      </c>
      <c r="H177">
        <v>1</v>
      </c>
      <c r="I177">
        <v>1110</v>
      </c>
      <c r="K177">
        <v>640</v>
      </c>
      <c r="L177">
        <v>0</v>
      </c>
      <c r="M177">
        <v>31700</v>
      </c>
      <c r="N177">
        <v>3</v>
      </c>
      <c r="O177">
        <v>0</v>
      </c>
      <c r="P177">
        <v>205</v>
      </c>
      <c r="Q177">
        <v>0</v>
      </c>
      <c r="R177">
        <v>1155</v>
      </c>
      <c r="S177">
        <v>2016</v>
      </c>
      <c r="T177" t="e">
        <v>#N/A</v>
      </c>
      <c r="U177" t="s">
        <v>316</v>
      </c>
      <c r="V177" t="s">
        <v>326</v>
      </c>
    </row>
    <row r="178" spans="1:22" x14ac:dyDescent="0.25">
      <c r="A178" s="1">
        <v>42524</v>
      </c>
      <c r="B178">
        <v>103244</v>
      </c>
      <c r="D178">
        <v>1655559</v>
      </c>
      <c r="E178">
        <v>4235</v>
      </c>
      <c r="F178" t="s">
        <v>32</v>
      </c>
      <c r="G178" t="s">
        <v>486</v>
      </c>
      <c r="H178">
        <v>1</v>
      </c>
      <c r="I178">
        <v>1110</v>
      </c>
      <c r="K178">
        <v>640</v>
      </c>
      <c r="L178">
        <v>0</v>
      </c>
      <c r="M178">
        <v>31700</v>
      </c>
      <c r="N178">
        <v>4</v>
      </c>
      <c r="O178">
        <v>0</v>
      </c>
      <c r="P178">
        <v>205</v>
      </c>
      <c r="Q178">
        <v>0</v>
      </c>
      <c r="R178">
        <v>1155</v>
      </c>
      <c r="S178">
        <v>2016</v>
      </c>
      <c r="T178" t="e">
        <v>#N/A</v>
      </c>
      <c r="U178" t="s">
        <v>316</v>
      </c>
      <c r="V178" t="s">
        <v>326</v>
      </c>
    </row>
    <row r="179" spans="1:22" x14ac:dyDescent="0.25">
      <c r="A179" s="1">
        <v>42524</v>
      </c>
      <c r="B179">
        <v>103244</v>
      </c>
      <c r="D179">
        <v>1655559</v>
      </c>
      <c r="E179">
        <v>4235</v>
      </c>
      <c r="F179" t="s">
        <v>32</v>
      </c>
      <c r="G179" t="s">
        <v>486</v>
      </c>
      <c r="H179">
        <v>1</v>
      </c>
      <c r="I179">
        <v>1110</v>
      </c>
      <c r="K179">
        <v>640</v>
      </c>
      <c r="L179">
        <v>0</v>
      </c>
      <c r="M179">
        <v>31700</v>
      </c>
      <c r="N179">
        <v>8</v>
      </c>
      <c r="O179">
        <v>0</v>
      </c>
      <c r="P179">
        <v>205</v>
      </c>
      <c r="Q179">
        <v>0</v>
      </c>
      <c r="R179">
        <v>1155</v>
      </c>
      <c r="S179">
        <v>2016</v>
      </c>
      <c r="T179" t="e">
        <v>#N/A</v>
      </c>
      <c r="U179" t="s">
        <v>316</v>
      </c>
      <c r="V179" t="s">
        <v>326</v>
      </c>
    </row>
    <row r="180" spans="1:22" x14ac:dyDescent="0.25">
      <c r="A180" s="1">
        <v>42524</v>
      </c>
      <c r="B180">
        <v>103244</v>
      </c>
      <c r="D180">
        <v>1655559</v>
      </c>
      <c r="E180">
        <v>4235</v>
      </c>
      <c r="F180" t="s">
        <v>32</v>
      </c>
      <c r="G180" t="s">
        <v>486</v>
      </c>
      <c r="H180">
        <v>1</v>
      </c>
      <c r="I180">
        <v>1120</v>
      </c>
      <c r="K180">
        <v>640</v>
      </c>
      <c r="L180">
        <v>0</v>
      </c>
      <c r="M180">
        <v>31700</v>
      </c>
      <c r="N180">
        <v>10</v>
      </c>
      <c r="O180">
        <v>0</v>
      </c>
      <c r="P180">
        <v>205</v>
      </c>
      <c r="Q180">
        <v>0</v>
      </c>
      <c r="R180">
        <v>1155</v>
      </c>
      <c r="S180">
        <v>2016</v>
      </c>
      <c r="T180" t="e">
        <v>#N/A</v>
      </c>
      <c r="U180" t="s">
        <v>316</v>
      </c>
      <c r="V180" t="s">
        <v>326</v>
      </c>
    </row>
    <row r="181" spans="1:22" x14ac:dyDescent="0.25">
      <c r="A181" s="1">
        <v>42524</v>
      </c>
      <c r="B181">
        <v>103244</v>
      </c>
      <c r="D181">
        <v>1655559</v>
      </c>
      <c r="E181">
        <v>4235</v>
      </c>
      <c r="F181" t="s">
        <v>32</v>
      </c>
      <c r="G181" t="s">
        <v>486</v>
      </c>
      <c r="H181">
        <v>1</v>
      </c>
      <c r="I181">
        <v>1120</v>
      </c>
      <c r="K181">
        <v>640</v>
      </c>
      <c r="L181">
        <v>0</v>
      </c>
      <c r="M181">
        <v>31700</v>
      </c>
      <c r="N181">
        <v>11</v>
      </c>
      <c r="O181">
        <v>0</v>
      </c>
      <c r="P181">
        <v>205</v>
      </c>
      <c r="Q181">
        <v>0</v>
      </c>
      <c r="R181">
        <v>1155</v>
      </c>
      <c r="S181">
        <v>2016</v>
      </c>
      <c r="T181" t="e">
        <v>#N/A</v>
      </c>
      <c r="U181" t="s">
        <v>316</v>
      </c>
      <c r="V181" t="s">
        <v>326</v>
      </c>
    </row>
    <row r="182" spans="1:22" x14ac:dyDescent="0.25">
      <c r="A182" s="1">
        <v>42524</v>
      </c>
      <c r="B182">
        <v>103244</v>
      </c>
      <c r="D182">
        <v>1655559</v>
      </c>
      <c r="E182">
        <v>4235</v>
      </c>
      <c r="F182" t="s">
        <v>32</v>
      </c>
      <c r="G182" t="s">
        <v>486</v>
      </c>
      <c r="H182">
        <v>1</v>
      </c>
      <c r="I182">
        <v>1130</v>
      </c>
      <c r="K182">
        <v>640</v>
      </c>
      <c r="L182">
        <v>0</v>
      </c>
      <c r="M182">
        <v>31700</v>
      </c>
      <c r="N182">
        <v>1</v>
      </c>
      <c r="O182">
        <v>0</v>
      </c>
      <c r="P182">
        <v>205</v>
      </c>
      <c r="Q182">
        <v>0</v>
      </c>
      <c r="R182">
        <v>1155</v>
      </c>
      <c r="S182">
        <v>2016</v>
      </c>
      <c r="T182" t="e">
        <v>#N/A</v>
      </c>
      <c r="U182" t="s">
        <v>316</v>
      </c>
      <c r="V182" t="s">
        <v>326</v>
      </c>
    </row>
    <row r="183" spans="1:22" x14ac:dyDescent="0.25">
      <c r="A183" s="1">
        <v>42524</v>
      </c>
      <c r="B183">
        <v>103244</v>
      </c>
      <c r="D183">
        <v>1655559</v>
      </c>
      <c r="E183">
        <v>4235</v>
      </c>
      <c r="F183" t="s">
        <v>32</v>
      </c>
      <c r="G183" t="s">
        <v>486</v>
      </c>
      <c r="H183">
        <v>1</v>
      </c>
      <c r="I183">
        <v>1130</v>
      </c>
      <c r="K183">
        <v>640</v>
      </c>
      <c r="L183">
        <v>0</v>
      </c>
      <c r="M183">
        <v>31700</v>
      </c>
      <c r="N183">
        <v>2</v>
      </c>
      <c r="O183">
        <v>0</v>
      </c>
      <c r="P183">
        <v>205</v>
      </c>
      <c r="Q183">
        <v>0</v>
      </c>
      <c r="R183">
        <v>1155</v>
      </c>
      <c r="S183">
        <v>2016</v>
      </c>
      <c r="T183" t="e">
        <v>#N/A</v>
      </c>
      <c r="U183" t="s">
        <v>316</v>
      </c>
      <c r="V183" t="s">
        <v>326</v>
      </c>
    </row>
    <row r="184" spans="1:22" x14ac:dyDescent="0.25">
      <c r="A184" s="1">
        <v>42524</v>
      </c>
      <c r="B184">
        <v>103244</v>
      </c>
      <c r="D184">
        <v>1655559</v>
      </c>
      <c r="E184">
        <v>4235</v>
      </c>
      <c r="F184" t="s">
        <v>32</v>
      </c>
      <c r="G184" t="s">
        <v>487</v>
      </c>
      <c r="H184">
        <v>1</v>
      </c>
      <c r="I184">
        <v>1130</v>
      </c>
      <c r="K184">
        <v>640</v>
      </c>
      <c r="L184">
        <v>0</v>
      </c>
      <c r="M184">
        <v>31700</v>
      </c>
      <c r="N184">
        <v>1</v>
      </c>
      <c r="O184">
        <v>0</v>
      </c>
      <c r="P184">
        <v>205</v>
      </c>
      <c r="Q184">
        <v>0</v>
      </c>
      <c r="R184">
        <v>0</v>
      </c>
      <c r="S184">
        <v>2016</v>
      </c>
      <c r="T184" t="e">
        <v>#N/A</v>
      </c>
      <c r="U184" t="s">
        <v>316</v>
      </c>
      <c r="V184" t="s">
        <v>326</v>
      </c>
    </row>
    <row r="185" spans="1:22" x14ac:dyDescent="0.25">
      <c r="A185" s="1">
        <v>42524</v>
      </c>
      <c r="B185">
        <v>103244</v>
      </c>
      <c r="D185">
        <v>1655560</v>
      </c>
      <c r="E185">
        <v>4235</v>
      </c>
      <c r="F185" t="s">
        <v>32</v>
      </c>
      <c r="G185" t="s">
        <v>488</v>
      </c>
      <c r="H185">
        <v>1</v>
      </c>
      <c r="I185">
        <v>1110</v>
      </c>
      <c r="K185">
        <v>640</v>
      </c>
      <c r="L185">
        <v>0</v>
      </c>
      <c r="M185">
        <v>31700</v>
      </c>
      <c r="N185">
        <v>3</v>
      </c>
      <c r="O185">
        <v>0</v>
      </c>
      <c r="P185">
        <v>205</v>
      </c>
      <c r="Q185">
        <v>0</v>
      </c>
      <c r="R185">
        <v>872.14</v>
      </c>
      <c r="S185">
        <v>2016</v>
      </c>
      <c r="T185" t="e">
        <v>#N/A</v>
      </c>
      <c r="U185" t="s">
        <v>316</v>
      </c>
      <c r="V185" t="s">
        <v>326</v>
      </c>
    </row>
    <row r="186" spans="1:22" x14ac:dyDescent="0.25">
      <c r="A186" s="1">
        <v>42524</v>
      </c>
      <c r="B186">
        <v>103244</v>
      </c>
      <c r="D186">
        <v>1655560</v>
      </c>
      <c r="E186">
        <v>4235</v>
      </c>
      <c r="F186" t="s">
        <v>32</v>
      </c>
      <c r="G186" t="s">
        <v>489</v>
      </c>
      <c r="H186">
        <v>1</v>
      </c>
      <c r="I186">
        <v>1110</v>
      </c>
      <c r="K186">
        <v>640</v>
      </c>
      <c r="L186">
        <v>0</v>
      </c>
      <c r="M186">
        <v>31700</v>
      </c>
      <c r="N186">
        <v>4</v>
      </c>
      <c r="O186">
        <v>0</v>
      </c>
      <c r="P186">
        <v>205</v>
      </c>
      <c r="Q186">
        <v>0</v>
      </c>
      <c r="R186">
        <v>872.14</v>
      </c>
      <c r="S186">
        <v>2016</v>
      </c>
      <c r="T186" t="e">
        <v>#N/A</v>
      </c>
      <c r="U186" t="s">
        <v>316</v>
      </c>
      <c r="V186" t="s">
        <v>326</v>
      </c>
    </row>
    <row r="187" spans="1:22" x14ac:dyDescent="0.25">
      <c r="A187" s="1">
        <v>42524</v>
      </c>
      <c r="B187">
        <v>103244</v>
      </c>
      <c r="D187">
        <v>1655560</v>
      </c>
      <c r="E187">
        <v>4235</v>
      </c>
      <c r="F187" t="s">
        <v>32</v>
      </c>
      <c r="G187" t="s">
        <v>489</v>
      </c>
      <c r="H187">
        <v>1</v>
      </c>
      <c r="I187">
        <v>1110</v>
      </c>
      <c r="K187">
        <v>640</v>
      </c>
      <c r="L187">
        <v>0</v>
      </c>
      <c r="M187">
        <v>31700</v>
      </c>
      <c r="N187">
        <v>8</v>
      </c>
      <c r="O187">
        <v>0</v>
      </c>
      <c r="P187">
        <v>205</v>
      </c>
      <c r="Q187">
        <v>0</v>
      </c>
      <c r="R187">
        <v>872.14</v>
      </c>
      <c r="S187">
        <v>2016</v>
      </c>
      <c r="T187" t="e">
        <v>#N/A</v>
      </c>
      <c r="U187" t="s">
        <v>316</v>
      </c>
      <c r="V187" t="s">
        <v>326</v>
      </c>
    </row>
    <row r="188" spans="1:22" x14ac:dyDescent="0.25">
      <c r="A188" s="1">
        <v>42524</v>
      </c>
      <c r="B188">
        <v>103244</v>
      </c>
      <c r="D188">
        <v>1655560</v>
      </c>
      <c r="E188">
        <v>4235</v>
      </c>
      <c r="F188" t="s">
        <v>32</v>
      </c>
      <c r="G188" t="s">
        <v>489</v>
      </c>
      <c r="H188">
        <v>1</v>
      </c>
      <c r="I188">
        <v>1120</v>
      </c>
      <c r="K188">
        <v>640</v>
      </c>
      <c r="L188">
        <v>0</v>
      </c>
      <c r="M188">
        <v>31700</v>
      </c>
      <c r="N188">
        <v>10</v>
      </c>
      <c r="O188">
        <v>0</v>
      </c>
      <c r="P188">
        <v>205</v>
      </c>
      <c r="Q188">
        <v>0</v>
      </c>
      <c r="R188">
        <v>872.14</v>
      </c>
      <c r="S188">
        <v>2016</v>
      </c>
      <c r="T188" t="e">
        <v>#N/A</v>
      </c>
      <c r="U188" t="s">
        <v>316</v>
      </c>
      <c r="V188" t="s">
        <v>326</v>
      </c>
    </row>
    <row r="189" spans="1:22" x14ac:dyDescent="0.25">
      <c r="A189" s="1">
        <v>42524</v>
      </c>
      <c r="B189">
        <v>103244</v>
      </c>
      <c r="D189">
        <v>1655560</v>
      </c>
      <c r="E189">
        <v>4235</v>
      </c>
      <c r="F189" t="s">
        <v>32</v>
      </c>
      <c r="G189" t="s">
        <v>489</v>
      </c>
      <c r="H189">
        <v>1</v>
      </c>
      <c r="I189">
        <v>1120</v>
      </c>
      <c r="K189">
        <v>640</v>
      </c>
      <c r="L189">
        <v>0</v>
      </c>
      <c r="M189">
        <v>31700</v>
      </c>
      <c r="N189">
        <v>11</v>
      </c>
      <c r="O189">
        <v>0</v>
      </c>
      <c r="P189">
        <v>205</v>
      </c>
      <c r="Q189">
        <v>0</v>
      </c>
      <c r="R189">
        <v>872.14</v>
      </c>
      <c r="S189">
        <v>2016</v>
      </c>
      <c r="T189" t="e">
        <v>#N/A</v>
      </c>
      <c r="U189" t="s">
        <v>316</v>
      </c>
      <c r="V189" t="s">
        <v>326</v>
      </c>
    </row>
    <row r="190" spans="1:22" x14ac:dyDescent="0.25">
      <c r="A190" s="1">
        <v>42524</v>
      </c>
      <c r="B190">
        <v>103244</v>
      </c>
      <c r="D190">
        <v>1655560</v>
      </c>
      <c r="E190">
        <v>4235</v>
      </c>
      <c r="F190" t="s">
        <v>32</v>
      </c>
      <c r="G190" t="s">
        <v>489</v>
      </c>
      <c r="H190">
        <v>1</v>
      </c>
      <c r="I190">
        <v>1130</v>
      </c>
      <c r="K190">
        <v>640</v>
      </c>
      <c r="L190">
        <v>0</v>
      </c>
      <c r="M190">
        <v>31700</v>
      </c>
      <c r="N190">
        <v>1</v>
      </c>
      <c r="O190">
        <v>0</v>
      </c>
      <c r="P190">
        <v>205</v>
      </c>
      <c r="Q190">
        <v>0</v>
      </c>
      <c r="R190">
        <v>872.15</v>
      </c>
      <c r="S190">
        <v>2016</v>
      </c>
      <c r="T190" t="e">
        <v>#N/A</v>
      </c>
      <c r="U190" t="s">
        <v>316</v>
      </c>
      <c r="V190" t="s">
        <v>326</v>
      </c>
    </row>
    <row r="191" spans="1:22" x14ac:dyDescent="0.25">
      <c r="A191" s="1">
        <v>42524</v>
      </c>
      <c r="B191">
        <v>103244</v>
      </c>
      <c r="D191">
        <v>1655560</v>
      </c>
      <c r="E191">
        <v>4235</v>
      </c>
      <c r="F191" t="s">
        <v>32</v>
      </c>
      <c r="G191" t="s">
        <v>489</v>
      </c>
      <c r="H191">
        <v>1</v>
      </c>
      <c r="I191">
        <v>1130</v>
      </c>
      <c r="K191">
        <v>640</v>
      </c>
      <c r="L191">
        <v>0</v>
      </c>
      <c r="M191">
        <v>31700</v>
      </c>
      <c r="N191">
        <v>2</v>
      </c>
      <c r="O191">
        <v>0</v>
      </c>
      <c r="P191">
        <v>205</v>
      </c>
      <c r="Q191">
        <v>0</v>
      </c>
      <c r="R191">
        <v>872.15</v>
      </c>
      <c r="S191">
        <v>2016</v>
      </c>
      <c r="T191" t="e">
        <v>#N/A</v>
      </c>
      <c r="U191" t="s">
        <v>316</v>
      </c>
      <c r="V191" t="s">
        <v>326</v>
      </c>
    </row>
    <row r="192" spans="1:22" x14ac:dyDescent="0.25">
      <c r="A192" s="1">
        <v>42524</v>
      </c>
      <c r="B192">
        <v>103244</v>
      </c>
      <c r="D192">
        <v>1655560</v>
      </c>
      <c r="E192">
        <v>4235</v>
      </c>
      <c r="F192" t="s">
        <v>32</v>
      </c>
      <c r="G192" t="s">
        <v>490</v>
      </c>
      <c r="H192">
        <v>1</v>
      </c>
      <c r="I192">
        <v>1130</v>
      </c>
      <c r="K192">
        <v>640</v>
      </c>
      <c r="L192">
        <v>0</v>
      </c>
      <c r="M192">
        <v>31700</v>
      </c>
      <c r="N192">
        <v>1</v>
      </c>
      <c r="O192">
        <v>0</v>
      </c>
      <c r="P192">
        <v>205</v>
      </c>
      <c r="Q192">
        <v>0</v>
      </c>
      <c r="R192">
        <v>0</v>
      </c>
      <c r="S192">
        <v>2016</v>
      </c>
      <c r="T192" t="e">
        <v>#N/A</v>
      </c>
      <c r="U192" t="s">
        <v>316</v>
      </c>
      <c r="V192" t="s">
        <v>326</v>
      </c>
    </row>
    <row r="193" spans="1:22" x14ac:dyDescent="0.25">
      <c r="A193" s="1">
        <v>42524</v>
      </c>
      <c r="B193">
        <v>103280</v>
      </c>
      <c r="D193">
        <v>166662</v>
      </c>
      <c r="E193">
        <v>24132</v>
      </c>
      <c r="F193" t="s">
        <v>491</v>
      </c>
      <c r="G193" t="s">
        <v>492</v>
      </c>
      <c r="H193">
        <v>1</v>
      </c>
      <c r="I193">
        <v>2720</v>
      </c>
      <c r="K193">
        <v>620</v>
      </c>
      <c r="L193">
        <v>0</v>
      </c>
      <c r="M193">
        <v>0</v>
      </c>
      <c r="N193">
        <v>55</v>
      </c>
      <c r="O193">
        <v>0</v>
      </c>
      <c r="P193">
        <v>0</v>
      </c>
      <c r="Q193">
        <v>0</v>
      </c>
      <c r="R193">
        <v>5245</v>
      </c>
      <c r="S193">
        <v>2016</v>
      </c>
      <c r="T193" t="e">
        <v>#N/A</v>
      </c>
      <c r="U193" t="s">
        <v>320</v>
      </c>
      <c r="V193" t="s">
        <v>493</v>
      </c>
    </row>
    <row r="194" spans="1:22" x14ac:dyDescent="0.25">
      <c r="A194" s="1">
        <v>42524</v>
      </c>
      <c r="B194">
        <v>103280</v>
      </c>
      <c r="D194">
        <v>166662</v>
      </c>
      <c r="E194">
        <v>24132</v>
      </c>
      <c r="F194" t="s">
        <v>491</v>
      </c>
      <c r="G194" t="s">
        <v>494</v>
      </c>
      <c r="H194">
        <v>1</v>
      </c>
      <c r="I194">
        <v>2720</v>
      </c>
      <c r="K194">
        <v>620</v>
      </c>
      <c r="L194">
        <v>0</v>
      </c>
      <c r="M194">
        <v>0</v>
      </c>
      <c r="N194">
        <v>1</v>
      </c>
      <c r="O194">
        <v>0</v>
      </c>
      <c r="P194">
        <v>900</v>
      </c>
      <c r="Q194">
        <v>0</v>
      </c>
      <c r="R194">
        <v>3640</v>
      </c>
      <c r="S194">
        <v>2016</v>
      </c>
      <c r="T194" t="e">
        <v>#N/A</v>
      </c>
      <c r="U194" t="s">
        <v>320</v>
      </c>
      <c r="V194" t="s">
        <v>493</v>
      </c>
    </row>
    <row r="195" spans="1:22" x14ac:dyDescent="0.25">
      <c r="A195" s="1">
        <v>42537</v>
      </c>
      <c r="B195">
        <v>103430</v>
      </c>
      <c r="D195">
        <v>1655561</v>
      </c>
      <c r="E195">
        <v>4235</v>
      </c>
      <c r="F195" t="s">
        <v>32</v>
      </c>
      <c r="G195" t="s">
        <v>495</v>
      </c>
      <c r="H195">
        <v>1</v>
      </c>
      <c r="I195">
        <v>1130</v>
      </c>
      <c r="K195">
        <v>640</v>
      </c>
      <c r="L195">
        <v>0</v>
      </c>
      <c r="M195">
        <v>31700</v>
      </c>
      <c r="N195">
        <v>1</v>
      </c>
      <c r="O195">
        <v>0</v>
      </c>
      <c r="P195">
        <v>0</v>
      </c>
      <c r="Q195">
        <v>0</v>
      </c>
      <c r="R195">
        <v>0</v>
      </c>
      <c r="S195">
        <v>2016</v>
      </c>
      <c r="T195" t="e">
        <v>#N/A</v>
      </c>
      <c r="U195" t="s">
        <v>316</v>
      </c>
      <c r="V195" t="s">
        <v>326</v>
      </c>
    </row>
    <row r="196" spans="1:22" x14ac:dyDescent="0.25">
      <c r="A196" s="1">
        <v>42541</v>
      </c>
      <c r="B196">
        <v>103437</v>
      </c>
      <c r="D196">
        <v>1610187</v>
      </c>
      <c r="E196">
        <v>12255</v>
      </c>
      <c r="F196" t="s">
        <v>441</v>
      </c>
      <c r="G196" t="s">
        <v>496</v>
      </c>
      <c r="H196">
        <v>1</v>
      </c>
      <c r="I196">
        <v>1120</v>
      </c>
      <c r="K196">
        <v>640</v>
      </c>
      <c r="L196">
        <v>0</v>
      </c>
      <c r="M196">
        <v>0</v>
      </c>
      <c r="N196">
        <v>10</v>
      </c>
      <c r="O196">
        <v>0</v>
      </c>
      <c r="P196">
        <v>0</v>
      </c>
      <c r="Q196">
        <v>0</v>
      </c>
      <c r="R196">
        <v>397.09</v>
      </c>
      <c r="S196">
        <v>2016</v>
      </c>
      <c r="T196" t="e">
        <v>#N/A</v>
      </c>
      <c r="U196" t="s">
        <v>316</v>
      </c>
      <c r="V196" t="s">
        <v>326</v>
      </c>
    </row>
    <row r="197" spans="1:22" x14ac:dyDescent="0.25">
      <c r="A197" s="1">
        <v>42544</v>
      </c>
      <c r="B197">
        <v>103458</v>
      </c>
      <c r="D197">
        <v>1655574</v>
      </c>
      <c r="E197">
        <v>4235</v>
      </c>
      <c r="F197" t="s">
        <v>32</v>
      </c>
      <c r="G197" t="s">
        <v>497</v>
      </c>
      <c r="H197">
        <v>1</v>
      </c>
      <c r="I197">
        <v>1310</v>
      </c>
      <c r="K197">
        <v>640</v>
      </c>
      <c r="L197">
        <v>0</v>
      </c>
      <c r="M197">
        <v>10000</v>
      </c>
      <c r="N197">
        <v>1</v>
      </c>
      <c r="O197">
        <v>0</v>
      </c>
      <c r="P197">
        <v>205</v>
      </c>
      <c r="Q197">
        <v>0</v>
      </c>
      <c r="R197">
        <v>3081</v>
      </c>
      <c r="S197">
        <v>2016</v>
      </c>
      <c r="T197" t="e">
        <v>#N/A</v>
      </c>
      <c r="U197" t="s">
        <v>355</v>
      </c>
      <c r="V197" t="s">
        <v>326</v>
      </c>
    </row>
    <row r="198" spans="1:22" x14ac:dyDescent="0.25">
      <c r="A198" s="1">
        <v>42544</v>
      </c>
      <c r="B198">
        <v>103458</v>
      </c>
      <c r="D198">
        <v>1655574</v>
      </c>
      <c r="E198">
        <v>4235</v>
      </c>
      <c r="F198" t="s">
        <v>32</v>
      </c>
      <c r="G198" t="s">
        <v>498</v>
      </c>
      <c r="H198">
        <v>1</v>
      </c>
      <c r="I198">
        <v>1310</v>
      </c>
      <c r="K198">
        <v>640</v>
      </c>
      <c r="L198">
        <v>0</v>
      </c>
      <c r="M198">
        <v>90000</v>
      </c>
      <c r="N198">
        <v>2</v>
      </c>
      <c r="O198">
        <v>0</v>
      </c>
      <c r="P198">
        <v>205</v>
      </c>
      <c r="Q198">
        <v>0</v>
      </c>
      <c r="R198">
        <v>3081</v>
      </c>
      <c r="S198">
        <v>2016</v>
      </c>
      <c r="T198" t="e">
        <v>#N/A</v>
      </c>
      <c r="U198" t="s">
        <v>355</v>
      </c>
      <c r="V198" t="s">
        <v>326</v>
      </c>
    </row>
    <row r="199" spans="1:22" x14ac:dyDescent="0.25">
      <c r="A199" s="1">
        <v>42544</v>
      </c>
      <c r="B199">
        <v>103458</v>
      </c>
      <c r="D199">
        <v>1655574</v>
      </c>
      <c r="E199">
        <v>4235</v>
      </c>
      <c r="F199" t="s">
        <v>32</v>
      </c>
      <c r="G199" t="s">
        <v>499</v>
      </c>
      <c r="H199">
        <v>1</v>
      </c>
      <c r="I199">
        <v>1310</v>
      </c>
      <c r="K199">
        <v>640</v>
      </c>
      <c r="L199">
        <v>0</v>
      </c>
      <c r="M199">
        <v>10000</v>
      </c>
      <c r="N199">
        <v>1</v>
      </c>
      <c r="O199">
        <v>0</v>
      </c>
      <c r="P199">
        <v>205</v>
      </c>
      <c r="Q199">
        <v>0</v>
      </c>
      <c r="R199">
        <v>325</v>
      </c>
      <c r="S199">
        <v>2016</v>
      </c>
      <c r="T199" t="e">
        <v>#N/A</v>
      </c>
      <c r="U199" t="s">
        <v>355</v>
      </c>
      <c r="V199" t="s">
        <v>326</v>
      </c>
    </row>
    <row r="200" spans="1:22" x14ac:dyDescent="0.25">
      <c r="A200" s="1">
        <v>42544</v>
      </c>
      <c r="B200">
        <v>103458</v>
      </c>
      <c r="D200">
        <v>1655574</v>
      </c>
      <c r="E200">
        <v>4235</v>
      </c>
      <c r="F200" t="s">
        <v>32</v>
      </c>
      <c r="G200" t="e">
        <v>#NAME?</v>
      </c>
      <c r="H200">
        <v>1</v>
      </c>
      <c r="I200">
        <v>1310</v>
      </c>
      <c r="K200">
        <v>640</v>
      </c>
      <c r="L200">
        <v>0</v>
      </c>
      <c r="M200">
        <v>90000</v>
      </c>
      <c r="N200">
        <v>2</v>
      </c>
      <c r="O200">
        <v>0</v>
      </c>
      <c r="P200">
        <v>205</v>
      </c>
      <c r="Q200">
        <v>0</v>
      </c>
      <c r="R200">
        <v>325</v>
      </c>
      <c r="S200">
        <v>2016</v>
      </c>
      <c r="T200" t="e">
        <v>#N/A</v>
      </c>
      <c r="U200" t="s">
        <v>355</v>
      </c>
      <c r="V200" t="s">
        <v>326</v>
      </c>
    </row>
    <row r="201" spans="1:22" x14ac:dyDescent="0.25">
      <c r="A201" s="1">
        <v>42544</v>
      </c>
      <c r="B201">
        <v>103458</v>
      </c>
      <c r="D201">
        <v>1655574</v>
      </c>
      <c r="E201">
        <v>4235</v>
      </c>
      <c r="F201" t="s">
        <v>32</v>
      </c>
      <c r="G201" t="s">
        <v>500</v>
      </c>
      <c r="H201">
        <v>1</v>
      </c>
      <c r="I201">
        <v>1310</v>
      </c>
      <c r="K201">
        <v>640</v>
      </c>
      <c r="L201">
        <v>0</v>
      </c>
      <c r="M201">
        <v>10000</v>
      </c>
      <c r="N201">
        <v>1</v>
      </c>
      <c r="O201">
        <v>0</v>
      </c>
      <c r="P201">
        <v>205</v>
      </c>
      <c r="Q201">
        <v>0</v>
      </c>
      <c r="R201">
        <v>0</v>
      </c>
      <c r="S201">
        <v>2016</v>
      </c>
      <c r="T201" t="e">
        <v>#N/A</v>
      </c>
      <c r="U201" t="s">
        <v>355</v>
      </c>
      <c r="V201" t="s">
        <v>326</v>
      </c>
    </row>
    <row r="202" spans="1:22" x14ac:dyDescent="0.25">
      <c r="A202" s="1">
        <v>42584</v>
      </c>
      <c r="B202">
        <v>103623</v>
      </c>
      <c r="D202">
        <v>1602212</v>
      </c>
      <c r="E202">
        <v>20667</v>
      </c>
      <c r="F202" t="s">
        <v>83</v>
      </c>
      <c r="G202" t="e">
        <v>#NAME?</v>
      </c>
      <c r="H202">
        <v>1</v>
      </c>
      <c r="I202">
        <v>1130</v>
      </c>
      <c r="K202">
        <v>640</v>
      </c>
      <c r="L202">
        <v>0</v>
      </c>
      <c r="M202">
        <v>120000</v>
      </c>
      <c r="N202">
        <v>2</v>
      </c>
      <c r="O202">
        <v>0</v>
      </c>
      <c r="P202">
        <v>0</v>
      </c>
      <c r="Q202">
        <v>0</v>
      </c>
      <c r="R202">
        <v>931.46</v>
      </c>
      <c r="S202">
        <v>2017</v>
      </c>
      <c r="T202" t="e">
        <v>#N/A</v>
      </c>
      <c r="U202" t="s">
        <v>316</v>
      </c>
      <c r="V202" t="s">
        <v>326</v>
      </c>
    </row>
    <row r="203" spans="1:22" x14ac:dyDescent="0.25">
      <c r="A203" s="1">
        <v>42584</v>
      </c>
      <c r="B203">
        <v>103623</v>
      </c>
      <c r="D203">
        <v>1602212</v>
      </c>
      <c r="E203">
        <v>20667</v>
      </c>
      <c r="F203" t="s">
        <v>83</v>
      </c>
      <c r="G203" t="s">
        <v>501</v>
      </c>
      <c r="H203">
        <v>1</v>
      </c>
      <c r="I203">
        <v>1130</v>
      </c>
      <c r="K203">
        <v>640</v>
      </c>
      <c r="L203">
        <v>0</v>
      </c>
      <c r="M203">
        <v>120000</v>
      </c>
      <c r="N203">
        <v>2</v>
      </c>
      <c r="O203">
        <v>0</v>
      </c>
      <c r="P203">
        <v>0</v>
      </c>
      <c r="Q203">
        <v>0</v>
      </c>
      <c r="R203">
        <v>0</v>
      </c>
      <c r="S203">
        <v>2017</v>
      </c>
      <c r="T203" t="e">
        <v>#N/A</v>
      </c>
      <c r="U203" t="s">
        <v>316</v>
      </c>
      <c r="V203" t="s">
        <v>326</v>
      </c>
    </row>
    <row r="204" spans="1:22" x14ac:dyDescent="0.25">
      <c r="A204" s="1">
        <v>42590</v>
      </c>
      <c r="B204">
        <v>103639</v>
      </c>
      <c r="D204">
        <v>176640</v>
      </c>
      <c r="E204">
        <v>13080</v>
      </c>
      <c r="F204" t="s">
        <v>366</v>
      </c>
      <c r="G204" t="s">
        <v>502</v>
      </c>
      <c r="H204">
        <v>1</v>
      </c>
      <c r="I204">
        <v>2720</v>
      </c>
      <c r="K204">
        <v>640</v>
      </c>
      <c r="L204">
        <v>0</v>
      </c>
      <c r="M204">
        <v>0</v>
      </c>
      <c r="N204">
        <v>1</v>
      </c>
      <c r="O204">
        <v>0</v>
      </c>
      <c r="P204">
        <v>900</v>
      </c>
      <c r="Q204">
        <v>0</v>
      </c>
      <c r="R204">
        <v>0</v>
      </c>
      <c r="S204">
        <v>2017</v>
      </c>
      <c r="T204" t="e">
        <v>#N/A</v>
      </c>
      <c r="U204" t="s">
        <v>320</v>
      </c>
      <c r="V204" t="s">
        <v>326</v>
      </c>
    </row>
    <row r="205" spans="1:22" x14ac:dyDescent="0.25">
      <c r="A205" s="1">
        <v>42590</v>
      </c>
      <c r="B205">
        <v>103639</v>
      </c>
      <c r="D205">
        <v>176640</v>
      </c>
      <c r="E205">
        <v>13080</v>
      </c>
      <c r="F205" t="s">
        <v>366</v>
      </c>
      <c r="G205" t="s">
        <v>503</v>
      </c>
      <c r="H205">
        <v>1</v>
      </c>
      <c r="I205">
        <v>2720</v>
      </c>
      <c r="K205">
        <v>640</v>
      </c>
      <c r="L205">
        <v>0</v>
      </c>
      <c r="M205">
        <v>0</v>
      </c>
      <c r="N205">
        <v>1</v>
      </c>
      <c r="O205">
        <v>0</v>
      </c>
      <c r="P205">
        <v>900</v>
      </c>
      <c r="Q205">
        <v>0</v>
      </c>
      <c r="R205">
        <v>0</v>
      </c>
      <c r="S205">
        <v>2017</v>
      </c>
      <c r="T205" t="e">
        <v>#N/A</v>
      </c>
      <c r="U205" t="s">
        <v>320</v>
      </c>
      <c r="V205" t="s">
        <v>326</v>
      </c>
    </row>
    <row r="206" spans="1:22" x14ac:dyDescent="0.25">
      <c r="A206" s="1">
        <v>42590</v>
      </c>
      <c r="B206">
        <v>103651</v>
      </c>
      <c r="D206">
        <v>170271</v>
      </c>
      <c r="E206">
        <v>13192</v>
      </c>
      <c r="F206" t="s">
        <v>504</v>
      </c>
      <c r="G206" t="s">
        <v>505</v>
      </c>
      <c r="H206">
        <v>1</v>
      </c>
      <c r="I206">
        <v>1130</v>
      </c>
      <c r="K206">
        <v>640</v>
      </c>
      <c r="L206">
        <v>0</v>
      </c>
      <c r="M206">
        <v>0</v>
      </c>
      <c r="N206">
        <v>2</v>
      </c>
      <c r="O206">
        <v>0</v>
      </c>
      <c r="P206">
        <v>0</v>
      </c>
      <c r="Q206">
        <v>0</v>
      </c>
      <c r="R206">
        <v>250.64</v>
      </c>
      <c r="S206">
        <v>2017</v>
      </c>
      <c r="T206" t="e">
        <v>#N/A</v>
      </c>
      <c r="U206" t="s">
        <v>316</v>
      </c>
      <c r="V206" t="s">
        <v>326</v>
      </c>
    </row>
    <row r="207" spans="1:22" x14ac:dyDescent="0.25">
      <c r="A207" s="1">
        <v>42590</v>
      </c>
      <c r="B207">
        <v>103651</v>
      </c>
      <c r="D207">
        <v>170271</v>
      </c>
      <c r="E207">
        <v>13192</v>
      </c>
      <c r="F207" t="s">
        <v>504</v>
      </c>
      <c r="G207" t="s">
        <v>506</v>
      </c>
      <c r="H207">
        <v>1</v>
      </c>
      <c r="I207">
        <v>1130</v>
      </c>
      <c r="K207">
        <v>640</v>
      </c>
      <c r="L207">
        <v>0</v>
      </c>
      <c r="M207">
        <v>0</v>
      </c>
      <c r="N207">
        <v>2</v>
      </c>
      <c r="O207">
        <v>0</v>
      </c>
      <c r="P207">
        <v>0</v>
      </c>
      <c r="Q207">
        <v>0</v>
      </c>
      <c r="R207">
        <v>175.24</v>
      </c>
      <c r="S207">
        <v>2017</v>
      </c>
      <c r="T207" t="e">
        <v>#N/A</v>
      </c>
      <c r="U207" t="s">
        <v>316</v>
      </c>
      <c r="V207" t="s">
        <v>326</v>
      </c>
    </row>
    <row r="208" spans="1:22" x14ac:dyDescent="0.25">
      <c r="A208" s="1">
        <v>42590</v>
      </c>
      <c r="B208">
        <v>103651</v>
      </c>
      <c r="D208">
        <v>170271</v>
      </c>
      <c r="E208">
        <v>13192</v>
      </c>
      <c r="F208" t="s">
        <v>504</v>
      </c>
      <c r="G208" t="s">
        <v>507</v>
      </c>
      <c r="H208">
        <v>1</v>
      </c>
      <c r="I208">
        <v>1130</v>
      </c>
      <c r="K208">
        <v>640</v>
      </c>
      <c r="L208">
        <v>0</v>
      </c>
      <c r="M208">
        <v>0</v>
      </c>
      <c r="N208">
        <v>2</v>
      </c>
      <c r="O208">
        <v>0</v>
      </c>
      <c r="P208">
        <v>0</v>
      </c>
      <c r="Q208">
        <v>0</v>
      </c>
      <c r="R208">
        <v>276.04000000000002</v>
      </c>
      <c r="S208">
        <v>2017</v>
      </c>
      <c r="T208" t="e">
        <v>#N/A</v>
      </c>
      <c r="U208" t="s">
        <v>316</v>
      </c>
      <c r="V208" t="s">
        <v>326</v>
      </c>
    </row>
    <row r="209" spans="1:22" x14ac:dyDescent="0.25">
      <c r="A209" s="1">
        <v>42590</v>
      </c>
      <c r="B209">
        <v>103651</v>
      </c>
      <c r="D209">
        <v>170271</v>
      </c>
      <c r="E209">
        <v>13192</v>
      </c>
      <c r="F209" t="s">
        <v>504</v>
      </c>
      <c r="G209" t="s">
        <v>508</v>
      </c>
      <c r="H209">
        <v>1</v>
      </c>
      <c r="I209">
        <v>1130</v>
      </c>
      <c r="K209">
        <v>640</v>
      </c>
      <c r="L209">
        <v>0</v>
      </c>
      <c r="M209">
        <v>0</v>
      </c>
      <c r="N209">
        <v>2</v>
      </c>
      <c r="O209">
        <v>0</v>
      </c>
      <c r="P209">
        <v>0</v>
      </c>
      <c r="Q209">
        <v>0</v>
      </c>
      <c r="R209">
        <v>276.04000000000002</v>
      </c>
      <c r="S209">
        <v>2017</v>
      </c>
      <c r="T209" t="e">
        <v>#N/A</v>
      </c>
      <c r="U209" t="s">
        <v>316</v>
      </c>
      <c r="V209" t="s">
        <v>326</v>
      </c>
    </row>
    <row r="210" spans="1:22" x14ac:dyDescent="0.25">
      <c r="A210" s="1">
        <v>42590</v>
      </c>
      <c r="B210">
        <v>103651</v>
      </c>
      <c r="D210">
        <v>170271</v>
      </c>
      <c r="E210">
        <v>13192</v>
      </c>
      <c r="F210" t="s">
        <v>504</v>
      </c>
      <c r="G210" t="s">
        <v>509</v>
      </c>
      <c r="H210">
        <v>1</v>
      </c>
      <c r="I210">
        <v>1130</v>
      </c>
      <c r="K210">
        <v>640</v>
      </c>
      <c r="L210">
        <v>0</v>
      </c>
      <c r="M210">
        <v>0</v>
      </c>
      <c r="N210">
        <v>2</v>
      </c>
      <c r="O210">
        <v>0</v>
      </c>
      <c r="P210">
        <v>0</v>
      </c>
      <c r="Q210">
        <v>0</v>
      </c>
      <c r="R210">
        <v>167.64</v>
      </c>
      <c r="S210">
        <v>2017</v>
      </c>
      <c r="T210" t="e">
        <v>#N/A</v>
      </c>
      <c r="U210" t="s">
        <v>316</v>
      </c>
      <c r="V210" t="s">
        <v>326</v>
      </c>
    </row>
    <row r="211" spans="1:22" x14ac:dyDescent="0.25">
      <c r="A211" s="1">
        <v>42590</v>
      </c>
      <c r="B211">
        <v>103651</v>
      </c>
      <c r="D211">
        <v>170271</v>
      </c>
      <c r="E211">
        <v>13192</v>
      </c>
      <c r="F211" t="s">
        <v>504</v>
      </c>
      <c r="G211" t="s">
        <v>510</v>
      </c>
      <c r="H211">
        <v>1</v>
      </c>
      <c r="I211">
        <v>1130</v>
      </c>
      <c r="K211">
        <v>640</v>
      </c>
      <c r="L211">
        <v>0</v>
      </c>
      <c r="M211">
        <v>0</v>
      </c>
      <c r="N211">
        <v>2</v>
      </c>
      <c r="O211">
        <v>0</v>
      </c>
      <c r="P211">
        <v>0</v>
      </c>
      <c r="Q211">
        <v>0</v>
      </c>
      <c r="R211">
        <v>219.44</v>
      </c>
      <c r="S211">
        <v>2017</v>
      </c>
      <c r="T211" t="e">
        <v>#N/A</v>
      </c>
      <c r="U211" t="s">
        <v>316</v>
      </c>
      <c r="V211" t="s">
        <v>326</v>
      </c>
    </row>
    <row r="212" spans="1:22" x14ac:dyDescent="0.25">
      <c r="A212" s="1">
        <v>42590</v>
      </c>
      <c r="B212">
        <v>103651</v>
      </c>
      <c r="D212">
        <v>170271</v>
      </c>
      <c r="E212">
        <v>13192</v>
      </c>
      <c r="F212" t="s">
        <v>504</v>
      </c>
      <c r="G212" t="s">
        <v>511</v>
      </c>
      <c r="H212">
        <v>1</v>
      </c>
      <c r="I212">
        <v>1130</v>
      </c>
      <c r="K212">
        <v>640</v>
      </c>
      <c r="L212">
        <v>0</v>
      </c>
      <c r="M212">
        <v>0</v>
      </c>
      <c r="N212">
        <v>2</v>
      </c>
      <c r="O212">
        <v>0</v>
      </c>
      <c r="P212">
        <v>0</v>
      </c>
      <c r="Q212">
        <v>0</v>
      </c>
      <c r="R212">
        <v>65.64</v>
      </c>
      <c r="S212">
        <v>2017</v>
      </c>
      <c r="T212" t="e">
        <v>#N/A</v>
      </c>
      <c r="U212" t="s">
        <v>316</v>
      </c>
      <c r="V212" t="s">
        <v>326</v>
      </c>
    </row>
    <row r="213" spans="1:22" x14ac:dyDescent="0.25">
      <c r="A213" s="1">
        <v>42590</v>
      </c>
      <c r="B213">
        <v>103651</v>
      </c>
      <c r="D213">
        <v>170271</v>
      </c>
      <c r="E213">
        <v>13192</v>
      </c>
      <c r="F213" t="s">
        <v>504</v>
      </c>
      <c r="G213" t="s">
        <v>512</v>
      </c>
      <c r="H213">
        <v>1</v>
      </c>
      <c r="I213">
        <v>1130</v>
      </c>
      <c r="K213">
        <v>640</v>
      </c>
      <c r="L213">
        <v>0</v>
      </c>
      <c r="M213">
        <v>0</v>
      </c>
      <c r="N213">
        <v>2</v>
      </c>
      <c r="O213">
        <v>0</v>
      </c>
      <c r="P213">
        <v>0</v>
      </c>
      <c r="Q213">
        <v>0</v>
      </c>
      <c r="R213">
        <v>205</v>
      </c>
      <c r="S213">
        <v>2017</v>
      </c>
      <c r="T213" t="e">
        <v>#N/A</v>
      </c>
      <c r="U213" t="s">
        <v>316</v>
      </c>
      <c r="V213" t="s">
        <v>326</v>
      </c>
    </row>
    <row r="214" spans="1:22" x14ac:dyDescent="0.25">
      <c r="A214" s="1">
        <v>42590</v>
      </c>
      <c r="B214">
        <v>103651</v>
      </c>
      <c r="D214">
        <v>170271</v>
      </c>
      <c r="E214">
        <v>13192</v>
      </c>
      <c r="F214" t="s">
        <v>504</v>
      </c>
      <c r="G214" t="s">
        <v>513</v>
      </c>
      <c r="H214">
        <v>1</v>
      </c>
      <c r="I214">
        <v>1130</v>
      </c>
      <c r="K214">
        <v>640</v>
      </c>
      <c r="L214">
        <v>0</v>
      </c>
      <c r="M214">
        <v>0</v>
      </c>
      <c r="N214">
        <v>2</v>
      </c>
      <c r="O214">
        <v>0</v>
      </c>
      <c r="P214">
        <v>0</v>
      </c>
      <c r="Q214">
        <v>0</v>
      </c>
      <c r="R214">
        <v>300</v>
      </c>
      <c r="S214">
        <v>2017</v>
      </c>
      <c r="T214" t="e">
        <v>#N/A</v>
      </c>
      <c r="U214" t="s">
        <v>316</v>
      </c>
      <c r="V214" t="s">
        <v>326</v>
      </c>
    </row>
    <row r="215" spans="1:22" x14ac:dyDescent="0.25">
      <c r="A215" s="1">
        <v>42597</v>
      </c>
      <c r="B215">
        <v>103667</v>
      </c>
      <c r="D215">
        <v>1611179</v>
      </c>
      <c r="E215">
        <v>11711</v>
      </c>
      <c r="F215" t="s">
        <v>85</v>
      </c>
      <c r="G215" t="s">
        <v>514</v>
      </c>
      <c r="H215">
        <v>1</v>
      </c>
      <c r="I215">
        <v>1120</v>
      </c>
      <c r="K215">
        <v>640</v>
      </c>
      <c r="L215">
        <v>0</v>
      </c>
      <c r="M215">
        <v>0</v>
      </c>
      <c r="N215">
        <v>11</v>
      </c>
      <c r="O215">
        <v>0</v>
      </c>
      <c r="P215">
        <v>205</v>
      </c>
      <c r="Q215">
        <v>0</v>
      </c>
      <c r="R215">
        <v>3458</v>
      </c>
      <c r="S215">
        <v>2017</v>
      </c>
      <c r="T215" t="e">
        <v>#N/A</v>
      </c>
      <c r="U215" t="s">
        <v>316</v>
      </c>
      <c r="V215" t="s">
        <v>326</v>
      </c>
    </row>
    <row r="216" spans="1:22" x14ac:dyDescent="0.25">
      <c r="A216" s="1">
        <v>42597</v>
      </c>
      <c r="B216">
        <v>103667</v>
      </c>
      <c r="D216">
        <v>1611179</v>
      </c>
      <c r="E216">
        <v>11711</v>
      </c>
      <c r="F216" t="s">
        <v>85</v>
      </c>
      <c r="G216" t="s">
        <v>25</v>
      </c>
      <c r="H216">
        <v>1</v>
      </c>
      <c r="I216">
        <v>1120</v>
      </c>
      <c r="K216">
        <v>640</v>
      </c>
      <c r="L216">
        <v>0</v>
      </c>
      <c r="M216">
        <v>0</v>
      </c>
      <c r="N216">
        <v>11</v>
      </c>
      <c r="O216">
        <v>0</v>
      </c>
      <c r="P216">
        <v>205</v>
      </c>
      <c r="Q216">
        <v>0</v>
      </c>
      <c r="R216">
        <v>293</v>
      </c>
      <c r="S216">
        <v>2017</v>
      </c>
      <c r="T216" t="e">
        <v>#N/A</v>
      </c>
      <c r="U216" t="s">
        <v>316</v>
      </c>
      <c r="V216" t="s">
        <v>326</v>
      </c>
    </row>
    <row r="217" spans="1:22" x14ac:dyDescent="0.25">
      <c r="A217" s="1">
        <v>42597</v>
      </c>
      <c r="B217">
        <v>103677</v>
      </c>
      <c r="D217">
        <v>179040</v>
      </c>
      <c r="E217">
        <v>18281</v>
      </c>
      <c r="F217" t="s">
        <v>38</v>
      </c>
      <c r="G217" t="s">
        <v>515</v>
      </c>
      <c r="H217">
        <v>1</v>
      </c>
      <c r="I217">
        <v>2840</v>
      </c>
      <c r="K217">
        <v>640</v>
      </c>
      <c r="L217">
        <v>0</v>
      </c>
      <c r="M217">
        <v>0</v>
      </c>
      <c r="N217">
        <v>90</v>
      </c>
      <c r="O217">
        <v>0</v>
      </c>
      <c r="P217">
        <v>0</v>
      </c>
      <c r="Q217">
        <v>0</v>
      </c>
      <c r="R217">
        <v>9038.49</v>
      </c>
      <c r="S217">
        <v>2017</v>
      </c>
      <c r="T217" t="e">
        <v>#N/A</v>
      </c>
      <c r="U217" t="s">
        <v>321</v>
      </c>
      <c r="V217" t="s">
        <v>326</v>
      </c>
    </row>
    <row r="218" spans="1:22" x14ac:dyDescent="0.25">
      <c r="A218" s="1">
        <v>42597</v>
      </c>
      <c r="B218">
        <v>103680</v>
      </c>
      <c r="D218">
        <v>176646</v>
      </c>
      <c r="E218">
        <v>20747</v>
      </c>
      <c r="F218" t="s">
        <v>86</v>
      </c>
      <c r="G218" t="s">
        <v>516</v>
      </c>
      <c r="H218">
        <v>1</v>
      </c>
      <c r="I218">
        <v>2720</v>
      </c>
      <c r="K218">
        <v>620</v>
      </c>
      <c r="L218">
        <v>0</v>
      </c>
      <c r="M218">
        <v>0</v>
      </c>
      <c r="N218">
        <v>1</v>
      </c>
      <c r="O218">
        <v>0</v>
      </c>
      <c r="P218">
        <v>900</v>
      </c>
      <c r="Q218">
        <v>0</v>
      </c>
      <c r="R218">
        <v>24800</v>
      </c>
      <c r="S218">
        <v>2017</v>
      </c>
      <c r="T218" t="e">
        <v>#N/A</v>
      </c>
      <c r="U218" t="s">
        <v>320</v>
      </c>
      <c r="V218" t="s">
        <v>493</v>
      </c>
    </row>
    <row r="219" spans="1:22" x14ac:dyDescent="0.25">
      <c r="A219" s="1">
        <v>42619</v>
      </c>
      <c r="B219">
        <v>103838</v>
      </c>
      <c r="D219">
        <v>1755250</v>
      </c>
      <c r="E219">
        <v>305</v>
      </c>
      <c r="F219" t="s">
        <v>29</v>
      </c>
      <c r="G219" t="s">
        <v>31</v>
      </c>
      <c r="H219">
        <v>1</v>
      </c>
      <c r="I219">
        <v>1130</v>
      </c>
      <c r="K219">
        <v>640</v>
      </c>
      <c r="L219">
        <v>0</v>
      </c>
      <c r="M219">
        <v>31700</v>
      </c>
      <c r="N219">
        <v>2</v>
      </c>
      <c r="O219">
        <v>0</v>
      </c>
      <c r="P219">
        <v>205</v>
      </c>
      <c r="Q219">
        <v>0</v>
      </c>
      <c r="R219">
        <v>999</v>
      </c>
      <c r="S219">
        <v>2017</v>
      </c>
      <c r="T219" t="e">
        <v>#N/A</v>
      </c>
      <c r="U219" t="s">
        <v>316</v>
      </c>
      <c r="V219" t="s">
        <v>326</v>
      </c>
    </row>
    <row r="220" spans="1:22" x14ac:dyDescent="0.25">
      <c r="A220" s="1">
        <v>42619</v>
      </c>
      <c r="B220">
        <v>103840</v>
      </c>
      <c r="D220">
        <v>1755251</v>
      </c>
      <c r="E220">
        <v>305</v>
      </c>
      <c r="F220" t="s">
        <v>29</v>
      </c>
      <c r="G220" t="s">
        <v>517</v>
      </c>
      <c r="H220">
        <v>1</v>
      </c>
      <c r="I220">
        <v>1130</v>
      </c>
      <c r="K220">
        <v>640</v>
      </c>
      <c r="L220">
        <v>0</v>
      </c>
      <c r="M220">
        <v>0</v>
      </c>
      <c r="N220">
        <v>2</v>
      </c>
      <c r="O220">
        <v>0</v>
      </c>
      <c r="P220">
        <v>0</v>
      </c>
      <c r="Q220">
        <v>0</v>
      </c>
      <c r="R220">
        <v>1699</v>
      </c>
      <c r="S220">
        <v>2017</v>
      </c>
      <c r="T220" t="e">
        <v>#N/A</v>
      </c>
      <c r="U220" t="s">
        <v>316</v>
      </c>
      <c r="V220" t="s">
        <v>326</v>
      </c>
    </row>
    <row r="221" spans="1:22" x14ac:dyDescent="0.25">
      <c r="A221" s="1">
        <v>42619</v>
      </c>
      <c r="B221">
        <v>103845</v>
      </c>
      <c r="D221">
        <v>1755202</v>
      </c>
      <c r="E221">
        <v>4235</v>
      </c>
      <c r="F221" t="s">
        <v>32</v>
      </c>
      <c r="G221" t="s">
        <v>518</v>
      </c>
      <c r="H221">
        <v>1</v>
      </c>
      <c r="I221">
        <v>1130</v>
      </c>
      <c r="K221">
        <v>640</v>
      </c>
      <c r="L221">
        <v>0</v>
      </c>
      <c r="M221">
        <v>31700</v>
      </c>
      <c r="N221">
        <v>1</v>
      </c>
      <c r="O221">
        <v>0</v>
      </c>
      <c r="P221">
        <v>0</v>
      </c>
      <c r="Q221">
        <v>0</v>
      </c>
      <c r="R221">
        <v>21930</v>
      </c>
      <c r="S221">
        <v>2017</v>
      </c>
      <c r="T221" t="e">
        <v>#N/A</v>
      </c>
      <c r="U221" t="s">
        <v>316</v>
      </c>
      <c r="V221" t="s">
        <v>326</v>
      </c>
    </row>
    <row r="222" spans="1:22" x14ac:dyDescent="0.25">
      <c r="A222" s="1">
        <v>42619</v>
      </c>
      <c r="B222">
        <v>103845</v>
      </c>
      <c r="D222">
        <v>1755202</v>
      </c>
      <c r="E222">
        <v>4235</v>
      </c>
      <c r="F222" t="s">
        <v>32</v>
      </c>
      <c r="G222" t="s">
        <v>384</v>
      </c>
      <c r="H222">
        <v>1</v>
      </c>
      <c r="I222">
        <v>1130</v>
      </c>
      <c r="K222">
        <v>640</v>
      </c>
      <c r="L222">
        <v>0</v>
      </c>
      <c r="M222">
        <v>31700</v>
      </c>
      <c r="N222">
        <v>1</v>
      </c>
      <c r="O222">
        <v>0</v>
      </c>
      <c r="P222">
        <v>0</v>
      </c>
      <c r="Q222">
        <v>0</v>
      </c>
      <c r="R222">
        <v>3225</v>
      </c>
      <c r="S222">
        <v>2017</v>
      </c>
      <c r="T222" t="e">
        <v>#N/A</v>
      </c>
      <c r="U222" t="s">
        <v>316</v>
      </c>
      <c r="V222" t="s">
        <v>326</v>
      </c>
    </row>
    <row r="223" spans="1:22" x14ac:dyDescent="0.25">
      <c r="A223" s="1">
        <v>42619</v>
      </c>
      <c r="B223">
        <v>103845</v>
      </c>
      <c r="D223">
        <v>1755252</v>
      </c>
      <c r="E223">
        <v>4235</v>
      </c>
      <c r="F223" t="s">
        <v>32</v>
      </c>
      <c r="G223" t="s">
        <v>519</v>
      </c>
      <c r="H223">
        <v>1</v>
      </c>
      <c r="I223">
        <v>1130</v>
      </c>
      <c r="K223">
        <v>640</v>
      </c>
      <c r="L223">
        <v>0</v>
      </c>
      <c r="M223">
        <v>0</v>
      </c>
      <c r="N223">
        <v>2</v>
      </c>
      <c r="O223">
        <v>0</v>
      </c>
      <c r="P223">
        <v>0</v>
      </c>
      <c r="Q223">
        <v>0</v>
      </c>
      <c r="R223">
        <v>880</v>
      </c>
      <c r="S223">
        <v>2017</v>
      </c>
      <c r="T223" t="e">
        <v>#N/A</v>
      </c>
      <c r="U223" t="s">
        <v>316</v>
      </c>
      <c r="V223" t="s">
        <v>326</v>
      </c>
    </row>
    <row r="224" spans="1:22" x14ac:dyDescent="0.25">
      <c r="A224" s="1">
        <v>42619</v>
      </c>
      <c r="B224">
        <v>103845</v>
      </c>
      <c r="D224">
        <v>1755169</v>
      </c>
      <c r="E224">
        <v>4235</v>
      </c>
      <c r="F224" t="s">
        <v>32</v>
      </c>
      <c r="G224" t="s">
        <v>413</v>
      </c>
      <c r="H224">
        <v>1</v>
      </c>
      <c r="I224">
        <v>1110</v>
      </c>
      <c r="K224">
        <v>640</v>
      </c>
      <c r="L224">
        <v>0</v>
      </c>
      <c r="M224">
        <v>0</v>
      </c>
      <c r="N224">
        <v>3</v>
      </c>
      <c r="O224">
        <v>0</v>
      </c>
      <c r="P224">
        <v>0</v>
      </c>
      <c r="Q224">
        <v>0</v>
      </c>
      <c r="R224">
        <v>1000</v>
      </c>
      <c r="S224">
        <v>2017</v>
      </c>
      <c r="T224" t="e">
        <v>#N/A</v>
      </c>
      <c r="U224" t="s">
        <v>316</v>
      </c>
      <c r="V224" t="s">
        <v>326</v>
      </c>
    </row>
    <row r="225" spans="1:22" x14ac:dyDescent="0.25">
      <c r="A225" s="1">
        <v>42619</v>
      </c>
      <c r="B225">
        <v>103872</v>
      </c>
      <c r="D225">
        <v>1755170</v>
      </c>
      <c r="E225">
        <v>19324</v>
      </c>
      <c r="F225" t="s">
        <v>371</v>
      </c>
      <c r="G225" t="s">
        <v>520</v>
      </c>
      <c r="H225">
        <v>1</v>
      </c>
      <c r="I225">
        <v>1110</v>
      </c>
      <c r="K225">
        <v>640</v>
      </c>
      <c r="L225">
        <v>0</v>
      </c>
      <c r="M225">
        <v>31700</v>
      </c>
      <c r="N225">
        <v>3</v>
      </c>
      <c r="O225">
        <v>0</v>
      </c>
      <c r="P225">
        <v>0</v>
      </c>
      <c r="Q225">
        <v>0</v>
      </c>
      <c r="R225">
        <v>2638</v>
      </c>
      <c r="S225">
        <v>2017</v>
      </c>
      <c r="T225" t="e">
        <v>#N/A</v>
      </c>
      <c r="U225" t="s">
        <v>316</v>
      </c>
      <c r="V225" t="s">
        <v>326</v>
      </c>
    </row>
    <row r="226" spans="1:22" x14ac:dyDescent="0.25">
      <c r="A226" s="1">
        <v>42619</v>
      </c>
      <c r="B226">
        <v>103872</v>
      </c>
      <c r="D226">
        <v>1755170</v>
      </c>
      <c r="E226">
        <v>19324</v>
      </c>
      <c r="F226" t="s">
        <v>371</v>
      </c>
      <c r="G226" t="s">
        <v>521</v>
      </c>
      <c r="H226">
        <v>1</v>
      </c>
      <c r="I226">
        <v>1130</v>
      </c>
      <c r="K226">
        <v>640</v>
      </c>
      <c r="L226">
        <v>0</v>
      </c>
      <c r="M226">
        <v>31700</v>
      </c>
      <c r="N226">
        <v>2</v>
      </c>
      <c r="O226">
        <v>0</v>
      </c>
      <c r="P226">
        <v>0</v>
      </c>
      <c r="Q226">
        <v>0</v>
      </c>
      <c r="R226">
        <v>1319</v>
      </c>
      <c r="S226">
        <v>2017</v>
      </c>
      <c r="T226" t="e">
        <v>#N/A</v>
      </c>
      <c r="U226" t="s">
        <v>316</v>
      </c>
      <c r="V226" t="s">
        <v>326</v>
      </c>
    </row>
    <row r="227" spans="1:22" x14ac:dyDescent="0.25">
      <c r="A227" s="1">
        <v>42619</v>
      </c>
      <c r="B227">
        <v>103872</v>
      </c>
      <c r="D227">
        <v>1755170</v>
      </c>
      <c r="E227">
        <v>19324</v>
      </c>
      <c r="F227" t="s">
        <v>371</v>
      </c>
      <c r="G227" t="s">
        <v>25</v>
      </c>
      <c r="H227">
        <v>1</v>
      </c>
      <c r="I227">
        <v>1110</v>
      </c>
      <c r="K227">
        <v>640</v>
      </c>
      <c r="L227">
        <v>0</v>
      </c>
      <c r="M227">
        <v>31700</v>
      </c>
      <c r="N227">
        <v>3</v>
      </c>
      <c r="O227">
        <v>0</v>
      </c>
      <c r="P227">
        <v>0</v>
      </c>
      <c r="Q227">
        <v>0</v>
      </c>
      <c r="R227">
        <v>130</v>
      </c>
      <c r="S227">
        <v>2017</v>
      </c>
      <c r="T227" t="e">
        <v>#N/A</v>
      </c>
      <c r="U227" t="s">
        <v>316</v>
      </c>
      <c r="V227" t="s">
        <v>326</v>
      </c>
    </row>
    <row r="228" spans="1:22" x14ac:dyDescent="0.25">
      <c r="A228" s="1">
        <v>42619</v>
      </c>
      <c r="B228">
        <v>103872</v>
      </c>
      <c r="D228">
        <v>1755170</v>
      </c>
      <c r="E228">
        <v>19324</v>
      </c>
      <c r="F228" t="s">
        <v>371</v>
      </c>
      <c r="G228" t="e">
        <v>#NAME?</v>
      </c>
      <c r="H228">
        <v>1</v>
      </c>
      <c r="I228">
        <v>1130</v>
      </c>
      <c r="K228">
        <v>640</v>
      </c>
      <c r="L228">
        <v>0</v>
      </c>
      <c r="M228">
        <v>31700</v>
      </c>
      <c r="N228">
        <v>2</v>
      </c>
      <c r="O228">
        <v>0</v>
      </c>
      <c r="P228">
        <v>0</v>
      </c>
      <c r="Q228">
        <v>0</v>
      </c>
      <c r="R228">
        <v>65</v>
      </c>
      <c r="S228">
        <v>2017</v>
      </c>
      <c r="T228" t="e">
        <v>#N/A</v>
      </c>
      <c r="U228" t="s">
        <v>316</v>
      </c>
      <c r="V228" t="s">
        <v>326</v>
      </c>
    </row>
    <row r="229" spans="1:22" x14ac:dyDescent="0.25">
      <c r="A229" s="1">
        <v>42622</v>
      </c>
      <c r="B229">
        <v>103953</v>
      </c>
      <c r="D229">
        <v>1755272</v>
      </c>
      <c r="E229">
        <v>19324</v>
      </c>
      <c r="F229" t="s">
        <v>371</v>
      </c>
      <c r="G229" t="s">
        <v>522</v>
      </c>
      <c r="H229">
        <v>1</v>
      </c>
      <c r="I229">
        <v>1130</v>
      </c>
      <c r="K229">
        <v>640</v>
      </c>
      <c r="L229">
        <v>0</v>
      </c>
      <c r="M229">
        <v>31700</v>
      </c>
      <c r="N229">
        <v>1</v>
      </c>
      <c r="O229">
        <v>0</v>
      </c>
      <c r="P229">
        <v>205</v>
      </c>
      <c r="Q229">
        <v>0</v>
      </c>
      <c r="R229">
        <v>175</v>
      </c>
      <c r="S229">
        <v>2017</v>
      </c>
      <c r="T229" t="e">
        <v>#N/A</v>
      </c>
      <c r="U229" t="s">
        <v>316</v>
      </c>
      <c r="V229" t="s">
        <v>326</v>
      </c>
    </row>
    <row r="230" spans="1:22" x14ac:dyDescent="0.25">
      <c r="A230" s="1">
        <v>42622</v>
      </c>
      <c r="B230">
        <v>103954</v>
      </c>
      <c r="D230">
        <v>170611</v>
      </c>
      <c r="E230">
        <v>19355</v>
      </c>
      <c r="F230" t="s">
        <v>95</v>
      </c>
      <c r="G230" t="s">
        <v>523</v>
      </c>
      <c r="H230">
        <v>1</v>
      </c>
      <c r="I230">
        <v>2720</v>
      </c>
      <c r="K230">
        <v>640</v>
      </c>
      <c r="L230">
        <v>0</v>
      </c>
      <c r="M230">
        <v>0</v>
      </c>
      <c r="N230">
        <v>4</v>
      </c>
      <c r="O230">
        <v>0</v>
      </c>
      <c r="P230">
        <v>900</v>
      </c>
      <c r="Q230">
        <v>0</v>
      </c>
      <c r="R230">
        <v>5584.45</v>
      </c>
      <c r="S230">
        <v>2017</v>
      </c>
      <c r="T230" t="e">
        <v>#N/A</v>
      </c>
      <c r="U230" t="s">
        <v>320</v>
      </c>
      <c r="V230" t="s">
        <v>326</v>
      </c>
    </row>
    <row r="231" spans="1:22" x14ac:dyDescent="0.25">
      <c r="A231" s="1">
        <v>42636</v>
      </c>
      <c r="B231">
        <v>104027</v>
      </c>
      <c r="D231">
        <v>170191</v>
      </c>
      <c r="E231">
        <v>24120</v>
      </c>
      <c r="F231" t="s">
        <v>45</v>
      </c>
      <c r="G231" s="11" t="s">
        <v>524</v>
      </c>
      <c r="H231">
        <v>1</v>
      </c>
      <c r="I231">
        <v>1130</v>
      </c>
      <c r="K231">
        <v>640</v>
      </c>
      <c r="L231">
        <v>0</v>
      </c>
      <c r="M231">
        <v>120000</v>
      </c>
      <c r="N231">
        <v>2</v>
      </c>
      <c r="O231">
        <v>0</v>
      </c>
      <c r="P231">
        <v>0</v>
      </c>
      <c r="Q231">
        <v>0</v>
      </c>
      <c r="R231">
        <v>1520</v>
      </c>
      <c r="S231">
        <v>2017</v>
      </c>
      <c r="T231" t="e">
        <v>#N/A</v>
      </c>
      <c r="U231" t="s">
        <v>316</v>
      </c>
      <c r="V231" t="s">
        <v>326</v>
      </c>
    </row>
    <row r="232" spans="1:22" x14ac:dyDescent="0.25">
      <c r="A232" s="1">
        <v>42636</v>
      </c>
      <c r="B232">
        <v>104027</v>
      </c>
      <c r="D232">
        <v>170191</v>
      </c>
      <c r="E232">
        <v>24120</v>
      </c>
      <c r="F232" t="s">
        <v>45</v>
      </c>
      <c r="G232" t="s">
        <v>525</v>
      </c>
      <c r="H232">
        <v>1</v>
      </c>
      <c r="I232">
        <v>1130</v>
      </c>
      <c r="K232">
        <v>640</v>
      </c>
      <c r="L232">
        <v>0</v>
      </c>
      <c r="M232">
        <v>120000</v>
      </c>
      <c r="N232">
        <v>2</v>
      </c>
      <c r="O232">
        <v>0</v>
      </c>
      <c r="P232">
        <v>0</v>
      </c>
      <c r="Q232">
        <v>0</v>
      </c>
      <c r="R232">
        <v>-575</v>
      </c>
      <c r="S232">
        <v>2017</v>
      </c>
      <c r="T232" t="e">
        <v>#N/A</v>
      </c>
      <c r="U232" t="s">
        <v>316</v>
      </c>
      <c r="V232" t="s">
        <v>326</v>
      </c>
    </row>
    <row r="233" spans="1:22" x14ac:dyDescent="0.25">
      <c r="A233" s="1">
        <v>42656</v>
      </c>
      <c r="B233">
        <v>104127</v>
      </c>
      <c r="D233">
        <v>171133</v>
      </c>
      <c r="E233">
        <v>12255</v>
      </c>
      <c r="F233" t="s">
        <v>441</v>
      </c>
      <c r="G233" t="s">
        <v>526</v>
      </c>
      <c r="H233">
        <v>1</v>
      </c>
      <c r="I233">
        <v>1120</v>
      </c>
      <c r="K233">
        <v>640</v>
      </c>
      <c r="L233">
        <v>0</v>
      </c>
      <c r="M233">
        <v>0</v>
      </c>
      <c r="N233">
        <v>11</v>
      </c>
      <c r="O233">
        <v>0</v>
      </c>
      <c r="P233">
        <v>0</v>
      </c>
      <c r="Q233">
        <v>0</v>
      </c>
      <c r="R233">
        <v>115.07</v>
      </c>
      <c r="S233">
        <v>2017</v>
      </c>
      <c r="T233" t="e">
        <v>#N/A</v>
      </c>
      <c r="U233" t="s">
        <v>316</v>
      </c>
      <c r="V233" t="s">
        <v>326</v>
      </c>
    </row>
    <row r="234" spans="1:22" x14ac:dyDescent="0.25">
      <c r="A234" s="1">
        <v>42656</v>
      </c>
      <c r="B234">
        <v>104127</v>
      </c>
      <c r="D234">
        <v>171133</v>
      </c>
      <c r="E234">
        <v>12255</v>
      </c>
      <c r="F234" t="s">
        <v>441</v>
      </c>
      <c r="G234" t="s">
        <v>527</v>
      </c>
      <c r="H234">
        <v>1</v>
      </c>
      <c r="I234">
        <v>1110</v>
      </c>
      <c r="K234">
        <v>640</v>
      </c>
      <c r="L234">
        <v>0</v>
      </c>
      <c r="M234">
        <v>0</v>
      </c>
      <c r="N234">
        <v>4</v>
      </c>
      <c r="O234">
        <v>0</v>
      </c>
      <c r="P234">
        <v>0</v>
      </c>
      <c r="Q234">
        <v>0</v>
      </c>
      <c r="R234">
        <v>115.07</v>
      </c>
      <c r="S234">
        <v>2017</v>
      </c>
      <c r="T234" t="e">
        <v>#N/A</v>
      </c>
      <c r="U234" t="s">
        <v>316</v>
      </c>
      <c r="V234" t="s">
        <v>326</v>
      </c>
    </row>
    <row r="235" spans="1:22" x14ac:dyDescent="0.25">
      <c r="A235" s="1">
        <v>42656</v>
      </c>
      <c r="B235">
        <v>104127</v>
      </c>
      <c r="D235">
        <v>171133</v>
      </c>
      <c r="E235">
        <v>12255</v>
      </c>
      <c r="F235" t="s">
        <v>441</v>
      </c>
      <c r="G235" t="s">
        <v>526</v>
      </c>
      <c r="H235">
        <v>1</v>
      </c>
      <c r="I235">
        <v>1120</v>
      </c>
      <c r="K235">
        <v>640</v>
      </c>
      <c r="L235">
        <v>0</v>
      </c>
      <c r="M235">
        <v>0</v>
      </c>
      <c r="N235">
        <v>11</v>
      </c>
      <c r="O235">
        <v>0</v>
      </c>
      <c r="P235">
        <v>0</v>
      </c>
      <c r="Q235">
        <v>0</v>
      </c>
      <c r="R235">
        <v>7.16</v>
      </c>
      <c r="S235">
        <v>2017</v>
      </c>
      <c r="T235" t="e">
        <v>#N/A</v>
      </c>
      <c r="U235" t="s">
        <v>316</v>
      </c>
      <c r="V235" t="s">
        <v>326</v>
      </c>
    </row>
    <row r="236" spans="1:22" x14ac:dyDescent="0.25">
      <c r="A236" s="1">
        <v>42656</v>
      </c>
      <c r="B236">
        <v>104127</v>
      </c>
      <c r="D236">
        <v>171133</v>
      </c>
      <c r="E236">
        <v>12255</v>
      </c>
      <c r="F236" t="s">
        <v>441</v>
      </c>
      <c r="G236" t="s">
        <v>527</v>
      </c>
      <c r="H236">
        <v>1</v>
      </c>
      <c r="I236">
        <v>1110</v>
      </c>
      <c r="K236">
        <v>640</v>
      </c>
      <c r="L236">
        <v>0</v>
      </c>
      <c r="M236">
        <v>0</v>
      </c>
      <c r="N236">
        <v>4</v>
      </c>
      <c r="O236">
        <v>0</v>
      </c>
      <c r="P236">
        <v>0</v>
      </c>
      <c r="Q236">
        <v>0</v>
      </c>
      <c r="R236">
        <v>7.17</v>
      </c>
      <c r="S236">
        <v>2017</v>
      </c>
      <c r="T236" t="e">
        <v>#N/A</v>
      </c>
      <c r="U236" t="s">
        <v>316</v>
      </c>
      <c r="V236" t="s">
        <v>326</v>
      </c>
    </row>
    <row r="237" spans="1:22" x14ac:dyDescent="0.25">
      <c r="A237" s="1">
        <v>42656</v>
      </c>
      <c r="B237">
        <v>104127</v>
      </c>
      <c r="D237">
        <v>171133</v>
      </c>
      <c r="E237">
        <v>12255</v>
      </c>
      <c r="F237" t="s">
        <v>441</v>
      </c>
      <c r="G237" t="s">
        <v>526</v>
      </c>
      <c r="H237">
        <v>1</v>
      </c>
      <c r="I237">
        <v>1120</v>
      </c>
      <c r="K237">
        <v>640</v>
      </c>
      <c r="L237">
        <v>0</v>
      </c>
      <c r="M237">
        <v>0</v>
      </c>
      <c r="N237">
        <v>11</v>
      </c>
      <c r="O237">
        <v>0</v>
      </c>
      <c r="P237">
        <v>0</v>
      </c>
      <c r="Q237">
        <v>0</v>
      </c>
      <c r="R237">
        <v>-4.8600000000000003</v>
      </c>
      <c r="S237">
        <v>2017</v>
      </c>
      <c r="T237" t="e">
        <v>#N/A</v>
      </c>
      <c r="U237" t="s">
        <v>316</v>
      </c>
      <c r="V237" t="s">
        <v>326</v>
      </c>
    </row>
    <row r="238" spans="1:22" x14ac:dyDescent="0.25">
      <c r="A238" s="1">
        <v>42656</v>
      </c>
      <c r="B238">
        <v>104127</v>
      </c>
      <c r="D238">
        <v>171133</v>
      </c>
      <c r="E238">
        <v>12255</v>
      </c>
      <c r="F238" t="s">
        <v>441</v>
      </c>
      <c r="G238" t="s">
        <v>527</v>
      </c>
      <c r="H238">
        <v>1</v>
      </c>
      <c r="I238">
        <v>1110</v>
      </c>
      <c r="K238">
        <v>640</v>
      </c>
      <c r="L238">
        <v>0</v>
      </c>
      <c r="M238">
        <v>0</v>
      </c>
      <c r="N238">
        <v>4</v>
      </c>
      <c r="O238">
        <v>0</v>
      </c>
      <c r="P238">
        <v>0</v>
      </c>
      <c r="Q238">
        <v>0</v>
      </c>
      <c r="R238">
        <v>-4.8600000000000003</v>
      </c>
      <c r="S238">
        <v>2017</v>
      </c>
      <c r="T238" t="e">
        <v>#N/A</v>
      </c>
      <c r="U238" t="s">
        <v>316</v>
      </c>
      <c r="V238" t="s">
        <v>326</v>
      </c>
    </row>
    <row r="239" spans="1:22" x14ac:dyDescent="0.25">
      <c r="A239" s="1">
        <v>42656</v>
      </c>
      <c r="B239">
        <v>104152</v>
      </c>
      <c r="D239">
        <v>170612</v>
      </c>
      <c r="E239">
        <v>19355</v>
      </c>
      <c r="F239" t="s">
        <v>95</v>
      </c>
      <c r="G239" t="s">
        <v>523</v>
      </c>
      <c r="H239">
        <v>1</v>
      </c>
      <c r="I239">
        <v>2720</v>
      </c>
      <c r="K239">
        <v>640</v>
      </c>
      <c r="L239">
        <v>0</v>
      </c>
      <c r="M239">
        <v>0</v>
      </c>
      <c r="N239">
        <v>1</v>
      </c>
      <c r="O239">
        <v>0</v>
      </c>
      <c r="P239">
        <v>900</v>
      </c>
      <c r="Q239">
        <v>0</v>
      </c>
      <c r="R239">
        <v>5759</v>
      </c>
      <c r="S239">
        <v>2017</v>
      </c>
      <c r="T239" t="e">
        <v>#N/A</v>
      </c>
      <c r="U239" t="s">
        <v>320</v>
      </c>
      <c r="V239" t="s">
        <v>326</v>
      </c>
    </row>
    <row r="240" spans="1:22" x14ac:dyDescent="0.25">
      <c r="A240" s="1">
        <v>42657</v>
      </c>
      <c r="B240">
        <v>104163</v>
      </c>
      <c r="D240">
        <v>179041</v>
      </c>
      <c r="E240">
        <v>2160</v>
      </c>
      <c r="F240" t="s">
        <v>36</v>
      </c>
      <c r="G240" t="s">
        <v>528</v>
      </c>
      <c r="H240">
        <v>1</v>
      </c>
      <c r="I240">
        <v>1230</v>
      </c>
      <c r="K240">
        <v>640</v>
      </c>
      <c r="L240">
        <v>0</v>
      </c>
      <c r="M240">
        <v>0</v>
      </c>
      <c r="N240">
        <v>3</v>
      </c>
      <c r="O240">
        <v>0</v>
      </c>
      <c r="P240">
        <v>414</v>
      </c>
      <c r="Q240">
        <v>0</v>
      </c>
      <c r="R240">
        <v>432.66</v>
      </c>
      <c r="S240">
        <v>2017</v>
      </c>
      <c r="T240" t="e">
        <v>#N/A</v>
      </c>
      <c r="U240" t="s">
        <v>317</v>
      </c>
      <c r="V240" t="s">
        <v>326</v>
      </c>
    </row>
    <row r="241" spans="1:22" x14ac:dyDescent="0.25">
      <c r="A241" s="1">
        <v>42657</v>
      </c>
      <c r="B241">
        <v>104163</v>
      </c>
      <c r="D241">
        <v>179041</v>
      </c>
      <c r="E241">
        <v>2160</v>
      </c>
      <c r="F241" t="s">
        <v>36</v>
      </c>
      <c r="G241" t="s">
        <v>528</v>
      </c>
      <c r="H241">
        <v>1</v>
      </c>
      <c r="I241">
        <v>1230</v>
      </c>
      <c r="K241">
        <v>640</v>
      </c>
      <c r="L241">
        <v>0</v>
      </c>
      <c r="M241">
        <v>0</v>
      </c>
      <c r="N241">
        <v>4</v>
      </c>
      <c r="O241">
        <v>0</v>
      </c>
      <c r="P241">
        <v>414</v>
      </c>
      <c r="Q241">
        <v>0</v>
      </c>
      <c r="R241">
        <v>432.66</v>
      </c>
      <c r="S241">
        <v>2017</v>
      </c>
      <c r="T241" t="e">
        <v>#N/A</v>
      </c>
      <c r="U241" t="s">
        <v>317</v>
      </c>
      <c r="V241" t="s">
        <v>326</v>
      </c>
    </row>
    <row r="242" spans="1:22" x14ac:dyDescent="0.25">
      <c r="A242" s="1">
        <v>42657</v>
      </c>
      <c r="B242">
        <v>104163</v>
      </c>
      <c r="D242">
        <v>179041</v>
      </c>
      <c r="E242">
        <v>2160</v>
      </c>
      <c r="F242" t="s">
        <v>36</v>
      </c>
      <c r="G242" t="s">
        <v>528</v>
      </c>
      <c r="H242">
        <v>1</v>
      </c>
      <c r="I242">
        <v>1230</v>
      </c>
      <c r="K242">
        <v>640</v>
      </c>
      <c r="L242">
        <v>0</v>
      </c>
      <c r="M242">
        <v>0</v>
      </c>
      <c r="N242">
        <v>8</v>
      </c>
      <c r="O242">
        <v>0</v>
      </c>
      <c r="P242">
        <v>414</v>
      </c>
      <c r="Q242">
        <v>0</v>
      </c>
      <c r="R242">
        <v>2500</v>
      </c>
      <c r="S242">
        <v>2017</v>
      </c>
      <c r="T242" t="e">
        <v>#N/A</v>
      </c>
      <c r="U242" t="s">
        <v>317</v>
      </c>
      <c r="V242" t="s">
        <v>326</v>
      </c>
    </row>
    <row r="243" spans="1:22" x14ac:dyDescent="0.25">
      <c r="A243" s="1">
        <v>42657</v>
      </c>
      <c r="B243">
        <v>104163</v>
      </c>
      <c r="D243">
        <v>179041</v>
      </c>
      <c r="E243">
        <v>2160</v>
      </c>
      <c r="F243" t="s">
        <v>36</v>
      </c>
      <c r="G243" t="s">
        <v>528</v>
      </c>
      <c r="H243">
        <v>1</v>
      </c>
      <c r="I243">
        <v>1240</v>
      </c>
      <c r="K243">
        <v>640</v>
      </c>
      <c r="L243">
        <v>0</v>
      </c>
      <c r="M243">
        <v>0</v>
      </c>
      <c r="N243">
        <v>1</v>
      </c>
      <c r="O243">
        <v>0</v>
      </c>
      <c r="P243">
        <v>414</v>
      </c>
      <c r="Q243">
        <v>0</v>
      </c>
      <c r="R243">
        <v>432.67</v>
      </c>
      <c r="S243">
        <v>2017</v>
      </c>
      <c r="T243" t="e">
        <v>#N/A</v>
      </c>
      <c r="U243" t="s">
        <v>317</v>
      </c>
      <c r="V243" t="s">
        <v>326</v>
      </c>
    </row>
    <row r="244" spans="1:22" x14ac:dyDescent="0.25">
      <c r="A244" s="1">
        <v>42657</v>
      </c>
      <c r="B244">
        <v>104163</v>
      </c>
      <c r="D244">
        <v>179041</v>
      </c>
      <c r="E244">
        <v>2160</v>
      </c>
      <c r="F244" t="s">
        <v>36</v>
      </c>
      <c r="G244" t="s">
        <v>528</v>
      </c>
      <c r="H244">
        <v>1</v>
      </c>
      <c r="I244">
        <v>1240</v>
      </c>
      <c r="K244">
        <v>640</v>
      </c>
      <c r="L244">
        <v>0</v>
      </c>
      <c r="M244">
        <v>0</v>
      </c>
      <c r="N244">
        <v>2</v>
      </c>
      <c r="O244">
        <v>0</v>
      </c>
      <c r="P244">
        <v>414</v>
      </c>
      <c r="Q244">
        <v>0</v>
      </c>
      <c r="R244">
        <v>432.67</v>
      </c>
      <c r="S244">
        <v>2017</v>
      </c>
      <c r="T244" t="e">
        <v>#N/A</v>
      </c>
      <c r="U244" t="s">
        <v>317</v>
      </c>
      <c r="V244" t="s">
        <v>326</v>
      </c>
    </row>
    <row r="245" spans="1:22" x14ac:dyDescent="0.25">
      <c r="A245" s="1">
        <v>42657</v>
      </c>
      <c r="B245">
        <v>104163</v>
      </c>
      <c r="D245">
        <v>179041</v>
      </c>
      <c r="E245">
        <v>2160</v>
      </c>
      <c r="F245" t="s">
        <v>36</v>
      </c>
      <c r="G245" t="s">
        <v>528</v>
      </c>
      <c r="H245">
        <v>1</v>
      </c>
      <c r="I245">
        <v>1240</v>
      </c>
      <c r="K245">
        <v>640</v>
      </c>
      <c r="L245">
        <v>0</v>
      </c>
      <c r="M245">
        <v>0</v>
      </c>
      <c r="N245">
        <v>10</v>
      </c>
      <c r="O245">
        <v>0</v>
      </c>
      <c r="P245">
        <v>414</v>
      </c>
      <c r="Q245">
        <v>0</v>
      </c>
      <c r="R245">
        <v>432.67</v>
      </c>
      <c r="S245">
        <v>2017</v>
      </c>
      <c r="T245" t="e">
        <v>#N/A</v>
      </c>
      <c r="U245" t="s">
        <v>317</v>
      </c>
      <c r="V245" t="s">
        <v>326</v>
      </c>
    </row>
    <row r="246" spans="1:22" x14ac:dyDescent="0.25">
      <c r="A246" s="1">
        <v>42657</v>
      </c>
      <c r="B246">
        <v>104163</v>
      </c>
      <c r="D246">
        <v>179041</v>
      </c>
      <c r="E246">
        <v>2160</v>
      </c>
      <c r="F246" t="s">
        <v>36</v>
      </c>
      <c r="G246" t="s">
        <v>528</v>
      </c>
      <c r="H246">
        <v>1</v>
      </c>
      <c r="I246">
        <v>1240</v>
      </c>
      <c r="K246">
        <v>640</v>
      </c>
      <c r="L246">
        <v>0</v>
      </c>
      <c r="M246">
        <v>0</v>
      </c>
      <c r="N246">
        <v>11</v>
      </c>
      <c r="O246">
        <v>0</v>
      </c>
      <c r="P246">
        <v>414</v>
      </c>
      <c r="Q246">
        <v>0</v>
      </c>
      <c r="R246">
        <v>432.67</v>
      </c>
      <c r="S246">
        <v>2017</v>
      </c>
      <c r="T246" t="e">
        <v>#N/A</v>
      </c>
      <c r="U246" t="s">
        <v>317</v>
      </c>
      <c r="V246" t="s">
        <v>326</v>
      </c>
    </row>
    <row r="247" spans="1:22" x14ac:dyDescent="0.25">
      <c r="A247" s="1">
        <v>42661</v>
      </c>
      <c r="B247">
        <v>104235</v>
      </c>
      <c r="D247">
        <v>1755288</v>
      </c>
      <c r="E247">
        <v>16136</v>
      </c>
      <c r="F247" t="s">
        <v>58</v>
      </c>
      <c r="G247" t="s">
        <v>529</v>
      </c>
      <c r="H247">
        <v>1</v>
      </c>
      <c r="I247">
        <v>1230</v>
      </c>
      <c r="K247">
        <v>640</v>
      </c>
      <c r="L247">
        <v>0</v>
      </c>
      <c r="M247">
        <v>0</v>
      </c>
      <c r="N247">
        <v>4</v>
      </c>
      <c r="O247">
        <v>0</v>
      </c>
      <c r="P247">
        <v>414</v>
      </c>
      <c r="Q247">
        <v>0</v>
      </c>
      <c r="R247">
        <v>0</v>
      </c>
      <c r="S247">
        <v>2017</v>
      </c>
      <c r="T247" t="e">
        <v>#N/A</v>
      </c>
      <c r="U247" t="s">
        <v>317</v>
      </c>
      <c r="V247" t="s">
        <v>326</v>
      </c>
    </row>
    <row r="248" spans="1:22" x14ac:dyDescent="0.25">
      <c r="A248" s="1">
        <v>42661</v>
      </c>
      <c r="B248">
        <v>104235</v>
      </c>
      <c r="D248">
        <v>1755288</v>
      </c>
      <c r="E248">
        <v>16136</v>
      </c>
      <c r="F248" t="s">
        <v>58</v>
      </c>
      <c r="G248" t="s">
        <v>530</v>
      </c>
      <c r="H248">
        <v>1</v>
      </c>
      <c r="I248">
        <v>1230</v>
      </c>
      <c r="K248">
        <v>640</v>
      </c>
      <c r="L248">
        <v>0</v>
      </c>
      <c r="M248">
        <v>0</v>
      </c>
      <c r="N248">
        <v>4</v>
      </c>
      <c r="O248">
        <v>0</v>
      </c>
      <c r="P248">
        <v>414</v>
      </c>
      <c r="Q248">
        <v>0</v>
      </c>
      <c r="R248">
        <v>815</v>
      </c>
      <c r="S248">
        <v>2017</v>
      </c>
      <c r="T248" t="e">
        <v>#N/A</v>
      </c>
      <c r="U248" t="s">
        <v>317</v>
      </c>
      <c r="V248" t="s">
        <v>326</v>
      </c>
    </row>
    <row r="249" spans="1:22" x14ac:dyDescent="0.25">
      <c r="A249" s="1">
        <v>42661</v>
      </c>
      <c r="B249">
        <v>104235</v>
      </c>
      <c r="D249">
        <v>1755288</v>
      </c>
      <c r="E249">
        <v>16136</v>
      </c>
      <c r="F249" t="s">
        <v>58</v>
      </c>
      <c r="G249" t="s">
        <v>22</v>
      </c>
      <c r="H249">
        <v>1</v>
      </c>
      <c r="I249">
        <v>1230</v>
      </c>
      <c r="K249">
        <v>640</v>
      </c>
      <c r="L249">
        <v>0</v>
      </c>
      <c r="M249">
        <v>0</v>
      </c>
      <c r="N249">
        <v>4</v>
      </c>
      <c r="O249">
        <v>0</v>
      </c>
      <c r="P249">
        <v>414</v>
      </c>
      <c r="Q249">
        <v>0</v>
      </c>
      <c r="R249">
        <v>17.940000000000001</v>
      </c>
      <c r="S249">
        <v>2017</v>
      </c>
      <c r="T249" t="e">
        <v>#N/A</v>
      </c>
      <c r="U249" t="s">
        <v>317</v>
      </c>
      <c r="V249" t="s">
        <v>326</v>
      </c>
    </row>
    <row r="250" spans="1:22" x14ac:dyDescent="0.25">
      <c r="A250" s="1">
        <v>42661</v>
      </c>
      <c r="B250">
        <v>104235</v>
      </c>
      <c r="D250">
        <v>1755288</v>
      </c>
      <c r="E250">
        <v>16136</v>
      </c>
      <c r="F250" t="s">
        <v>58</v>
      </c>
      <c r="G250" t="s">
        <v>531</v>
      </c>
      <c r="H250">
        <v>1</v>
      </c>
      <c r="I250">
        <v>1230</v>
      </c>
      <c r="K250">
        <v>640</v>
      </c>
      <c r="L250">
        <v>0</v>
      </c>
      <c r="M250">
        <v>0</v>
      </c>
      <c r="N250">
        <v>4</v>
      </c>
      <c r="O250">
        <v>0</v>
      </c>
      <c r="P250">
        <v>414</v>
      </c>
      <c r="Q250">
        <v>0</v>
      </c>
      <c r="R250">
        <v>1486</v>
      </c>
      <c r="S250">
        <v>2017</v>
      </c>
      <c r="T250" t="e">
        <v>#N/A</v>
      </c>
      <c r="U250" t="s">
        <v>317</v>
      </c>
      <c r="V250" t="s">
        <v>326</v>
      </c>
    </row>
    <row r="251" spans="1:22" x14ac:dyDescent="0.25">
      <c r="A251" s="1">
        <v>42661</v>
      </c>
      <c r="B251">
        <v>104235</v>
      </c>
      <c r="D251">
        <v>1755288</v>
      </c>
      <c r="E251">
        <v>16136</v>
      </c>
      <c r="F251" t="s">
        <v>58</v>
      </c>
      <c r="G251" t="s">
        <v>532</v>
      </c>
      <c r="H251">
        <v>1</v>
      </c>
      <c r="I251">
        <v>1230</v>
      </c>
      <c r="K251">
        <v>640</v>
      </c>
      <c r="L251">
        <v>0</v>
      </c>
      <c r="M251">
        <v>0</v>
      </c>
      <c r="N251">
        <v>4</v>
      </c>
      <c r="O251">
        <v>0</v>
      </c>
      <c r="P251">
        <v>414</v>
      </c>
      <c r="Q251">
        <v>0</v>
      </c>
      <c r="R251">
        <v>58.2</v>
      </c>
      <c r="S251">
        <v>2017</v>
      </c>
      <c r="T251" t="e">
        <v>#N/A</v>
      </c>
      <c r="U251" t="s">
        <v>317</v>
      </c>
      <c r="V251" t="s">
        <v>326</v>
      </c>
    </row>
    <row r="252" spans="1:22" x14ac:dyDescent="0.25">
      <c r="A252" s="1">
        <v>42661</v>
      </c>
      <c r="B252">
        <v>104235</v>
      </c>
      <c r="D252">
        <v>1755288</v>
      </c>
      <c r="E252">
        <v>16136</v>
      </c>
      <c r="F252" t="s">
        <v>58</v>
      </c>
      <c r="G252" t="s">
        <v>22</v>
      </c>
      <c r="H252">
        <v>1</v>
      </c>
      <c r="I252">
        <v>1230</v>
      </c>
      <c r="K252">
        <v>640</v>
      </c>
      <c r="L252">
        <v>0</v>
      </c>
      <c r="M252">
        <v>0</v>
      </c>
      <c r="N252">
        <v>4</v>
      </c>
      <c r="O252">
        <v>0</v>
      </c>
      <c r="P252">
        <v>414</v>
      </c>
      <c r="Q252">
        <v>0</v>
      </c>
      <c r="R252">
        <v>0.45</v>
      </c>
      <c r="S252">
        <v>2017</v>
      </c>
      <c r="T252" t="e">
        <v>#N/A</v>
      </c>
      <c r="U252" t="s">
        <v>317</v>
      </c>
      <c r="V252" t="s">
        <v>326</v>
      </c>
    </row>
    <row r="253" spans="1:22" x14ac:dyDescent="0.25">
      <c r="A253" s="1">
        <v>42682</v>
      </c>
      <c r="B253">
        <v>104473</v>
      </c>
      <c r="D253">
        <v>1755292</v>
      </c>
      <c r="E253">
        <v>9022</v>
      </c>
      <c r="F253" t="s">
        <v>533</v>
      </c>
      <c r="G253" t="s">
        <v>534</v>
      </c>
      <c r="H253">
        <v>1</v>
      </c>
      <c r="I253">
        <v>2720</v>
      </c>
      <c r="K253">
        <v>620</v>
      </c>
      <c r="L253">
        <v>0</v>
      </c>
      <c r="M253">
        <v>0</v>
      </c>
      <c r="N253">
        <v>1</v>
      </c>
      <c r="O253">
        <v>0</v>
      </c>
      <c r="P253">
        <v>900</v>
      </c>
      <c r="Q253">
        <v>0</v>
      </c>
      <c r="R253">
        <v>0</v>
      </c>
      <c r="S253">
        <v>2017</v>
      </c>
      <c r="T253" t="e">
        <v>#N/A</v>
      </c>
      <c r="U253" t="s">
        <v>320</v>
      </c>
      <c r="V253" t="s">
        <v>493</v>
      </c>
    </row>
    <row r="254" spans="1:22" x14ac:dyDescent="0.25">
      <c r="A254" s="1">
        <v>42682</v>
      </c>
      <c r="B254">
        <v>104473</v>
      </c>
      <c r="D254">
        <v>1755292</v>
      </c>
      <c r="E254">
        <v>9022</v>
      </c>
      <c r="F254" t="s">
        <v>533</v>
      </c>
      <c r="G254" t="s">
        <v>535</v>
      </c>
      <c r="H254">
        <v>1</v>
      </c>
      <c r="I254">
        <v>2720</v>
      </c>
      <c r="K254">
        <v>620</v>
      </c>
      <c r="L254">
        <v>0</v>
      </c>
      <c r="M254">
        <v>0</v>
      </c>
      <c r="N254">
        <v>1</v>
      </c>
      <c r="O254">
        <v>0</v>
      </c>
      <c r="P254">
        <v>900</v>
      </c>
      <c r="Q254">
        <v>0</v>
      </c>
      <c r="R254">
        <v>1338</v>
      </c>
      <c r="S254">
        <v>2017</v>
      </c>
      <c r="T254" t="e">
        <v>#N/A</v>
      </c>
      <c r="U254" t="s">
        <v>320</v>
      </c>
      <c r="V254" t="s">
        <v>493</v>
      </c>
    </row>
    <row r="255" spans="1:22" x14ac:dyDescent="0.25">
      <c r="A255" s="1">
        <v>42682</v>
      </c>
      <c r="B255">
        <v>104473</v>
      </c>
      <c r="D255">
        <v>1755292</v>
      </c>
      <c r="E255">
        <v>9022</v>
      </c>
      <c r="F255" t="s">
        <v>533</v>
      </c>
      <c r="G255" t="s">
        <v>536</v>
      </c>
      <c r="H255">
        <v>1</v>
      </c>
      <c r="I255">
        <v>2720</v>
      </c>
      <c r="K255">
        <v>620</v>
      </c>
      <c r="L255">
        <v>0</v>
      </c>
      <c r="M255">
        <v>0</v>
      </c>
      <c r="N255">
        <v>1</v>
      </c>
      <c r="O255">
        <v>0</v>
      </c>
      <c r="P255">
        <v>900</v>
      </c>
      <c r="Q255">
        <v>0</v>
      </c>
      <c r="R255">
        <v>2178</v>
      </c>
      <c r="S255">
        <v>2017</v>
      </c>
      <c r="T255" t="e">
        <v>#N/A</v>
      </c>
      <c r="U255" t="s">
        <v>320</v>
      </c>
      <c r="V255" t="s">
        <v>493</v>
      </c>
    </row>
    <row r="256" spans="1:22" x14ac:dyDescent="0.25">
      <c r="A256" s="1">
        <v>42682</v>
      </c>
      <c r="B256">
        <v>104477</v>
      </c>
      <c r="D256">
        <v>171133</v>
      </c>
      <c r="E256">
        <v>12255</v>
      </c>
      <c r="F256" t="s">
        <v>441</v>
      </c>
      <c r="G256" t="s">
        <v>527</v>
      </c>
      <c r="H256">
        <v>1</v>
      </c>
      <c r="I256">
        <v>1110</v>
      </c>
      <c r="K256">
        <v>640</v>
      </c>
      <c r="L256">
        <v>0</v>
      </c>
      <c r="M256">
        <v>0</v>
      </c>
      <c r="N256">
        <v>4</v>
      </c>
      <c r="O256">
        <v>0</v>
      </c>
      <c r="P256">
        <v>0</v>
      </c>
      <c r="Q256">
        <v>0</v>
      </c>
      <c r="R256">
        <v>284.05</v>
      </c>
      <c r="S256">
        <v>2017</v>
      </c>
      <c r="T256" t="e">
        <v>#N/A</v>
      </c>
      <c r="U256" t="s">
        <v>316</v>
      </c>
      <c r="V256" t="s">
        <v>326</v>
      </c>
    </row>
    <row r="257" spans="1:22" x14ac:dyDescent="0.25">
      <c r="A257" s="1">
        <v>42683</v>
      </c>
      <c r="B257">
        <v>104510</v>
      </c>
      <c r="D257">
        <v>1755376</v>
      </c>
      <c r="E257">
        <v>16136</v>
      </c>
      <c r="F257" t="s">
        <v>58</v>
      </c>
      <c r="G257" t="s">
        <v>537</v>
      </c>
      <c r="H257">
        <v>1</v>
      </c>
      <c r="I257">
        <v>1230</v>
      </c>
      <c r="K257">
        <v>640</v>
      </c>
      <c r="L257">
        <v>0</v>
      </c>
      <c r="M257">
        <v>0</v>
      </c>
      <c r="N257">
        <v>4</v>
      </c>
      <c r="O257">
        <v>0</v>
      </c>
      <c r="P257">
        <v>414</v>
      </c>
      <c r="Q257">
        <v>0</v>
      </c>
      <c r="R257">
        <v>0</v>
      </c>
      <c r="S257">
        <v>2017</v>
      </c>
      <c r="T257" t="e">
        <v>#N/A</v>
      </c>
      <c r="U257" t="s">
        <v>317</v>
      </c>
      <c r="V257" t="s">
        <v>326</v>
      </c>
    </row>
    <row r="258" spans="1:22" x14ac:dyDescent="0.25">
      <c r="A258" s="1">
        <v>42683</v>
      </c>
      <c r="B258">
        <v>104510</v>
      </c>
      <c r="D258">
        <v>1755376</v>
      </c>
      <c r="E258">
        <v>16136</v>
      </c>
      <c r="F258" t="s">
        <v>58</v>
      </c>
      <c r="G258" t="s">
        <v>365</v>
      </c>
      <c r="H258">
        <v>1</v>
      </c>
      <c r="I258">
        <v>1230</v>
      </c>
      <c r="K258">
        <v>640</v>
      </c>
      <c r="L258">
        <v>0</v>
      </c>
      <c r="M258">
        <v>0</v>
      </c>
      <c r="N258">
        <v>4</v>
      </c>
      <c r="O258">
        <v>0</v>
      </c>
      <c r="P258">
        <v>414</v>
      </c>
      <c r="Q258">
        <v>0</v>
      </c>
      <c r="R258">
        <v>441</v>
      </c>
      <c r="S258">
        <v>2017</v>
      </c>
      <c r="T258" t="e">
        <v>#N/A</v>
      </c>
      <c r="U258" t="s">
        <v>317</v>
      </c>
      <c r="V258" t="s">
        <v>326</v>
      </c>
    </row>
    <row r="259" spans="1:22" x14ac:dyDescent="0.25">
      <c r="A259" s="1">
        <v>42683</v>
      </c>
      <c r="B259">
        <v>104510</v>
      </c>
      <c r="D259">
        <v>1755376</v>
      </c>
      <c r="E259">
        <v>16136</v>
      </c>
      <c r="F259" t="s">
        <v>58</v>
      </c>
      <c r="G259" t="s">
        <v>538</v>
      </c>
      <c r="H259">
        <v>1</v>
      </c>
      <c r="I259">
        <v>1230</v>
      </c>
      <c r="K259">
        <v>640</v>
      </c>
      <c r="L259">
        <v>0</v>
      </c>
      <c r="M259">
        <v>0</v>
      </c>
      <c r="N259">
        <v>4</v>
      </c>
      <c r="O259">
        <v>0</v>
      </c>
      <c r="P259">
        <v>414</v>
      </c>
      <c r="Q259">
        <v>0</v>
      </c>
      <c r="R259">
        <v>18.39</v>
      </c>
      <c r="S259">
        <v>2017</v>
      </c>
      <c r="T259" t="e">
        <v>#N/A</v>
      </c>
      <c r="U259" t="s">
        <v>317</v>
      </c>
      <c r="V259" t="s">
        <v>326</v>
      </c>
    </row>
    <row r="260" spans="1:22" x14ac:dyDescent="0.25">
      <c r="A260" s="1">
        <v>42703</v>
      </c>
      <c r="B260">
        <v>104652</v>
      </c>
      <c r="D260">
        <v>1755387</v>
      </c>
      <c r="E260">
        <v>4610</v>
      </c>
      <c r="F260" t="s">
        <v>104</v>
      </c>
      <c r="G260" t="s">
        <v>105</v>
      </c>
      <c r="H260">
        <v>1</v>
      </c>
      <c r="I260">
        <v>1310</v>
      </c>
      <c r="K260">
        <v>640</v>
      </c>
      <c r="L260">
        <v>0</v>
      </c>
      <c r="M260">
        <v>10000</v>
      </c>
      <c r="N260">
        <v>1</v>
      </c>
      <c r="O260">
        <v>0</v>
      </c>
      <c r="P260">
        <v>205</v>
      </c>
      <c r="Q260">
        <v>0</v>
      </c>
      <c r="R260">
        <v>2800</v>
      </c>
      <c r="S260">
        <v>2017</v>
      </c>
      <c r="T260" t="e">
        <v>#N/A</v>
      </c>
      <c r="U260" t="s">
        <v>355</v>
      </c>
      <c r="V260" t="s">
        <v>326</v>
      </c>
    </row>
    <row r="261" spans="1:22" x14ac:dyDescent="0.25">
      <c r="A261" s="1">
        <v>42712</v>
      </c>
      <c r="B261">
        <v>104740</v>
      </c>
      <c r="D261">
        <v>176640</v>
      </c>
      <c r="E261">
        <v>13080</v>
      </c>
      <c r="F261" t="s">
        <v>366</v>
      </c>
      <c r="G261" t="s">
        <v>367</v>
      </c>
      <c r="H261">
        <v>1</v>
      </c>
      <c r="I261">
        <v>2720</v>
      </c>
      <c r="K261">
        <v>640</v>
      </c>
      <c r="L261">
        <v>0</v>
      </c>
      <c r="M261">
        <v>0</v>
      </c>
      <c r="N261">
        <v>3</v>
      </c>
      <c r="O261">
        <v>0</v>
      </c>
      <c r="P261">
        <v>900</v>
      </c>
      <c r="Q261">
        <v>0</v>
      </c>
      <c r="R261">
        <v>474.96</v>
      </c>
      <c r="S261">
        <v>2017</v>
      </c>
      <c r="T261" t="e">
        <v>#N/A</v>
      </c>
      <c r="U261" t="s">
        <v>320</v>
      </c>
      <c r="V261" t="s">
        <v>326</v>
      </c>
    </row>
    <row r="262" spans="1:22" x14ac:dyDescent="0.25">
      <c r="A262" s="1">
        <v>42713</v>
      </c>
      <c r="B262">
        <v>104763</v>
      </c>
      <c r="D262">
        <v>176640</v>
      </c>
      <c r="E262">
        <v>13080</v>
      </c>
      <c r="F262" t="s">
        <v>366</v>
      </c>
      <c r="G262" t="s">
        <v>373</v>
      </c>
      <c r="H262">
        <v>1</v>
      </c>
      <c r="I262">
        <v>2720</v>
      </c>
      <c r="K262">
        <v>640</v>
      </c>
      <c r="L262">
        <v>0</v>
      </c>
      <c r="M262">
        <v>0</v>
      </c>
      <c r="N262">
        <v>1</v>
      </c>
      <c r="O262">
        <v>0</v>
      </c>
      <c r="P262">
        <v>900</v>
      </c>
      <c r="Q262">
        <v>0</v>
      </c>
      <c r="R262">
        <v>25.8</v>
      </c>
      <c r="S262">
        <v>2017</v>
      </c>
      <c r="T262" t="e">
        <v>#N/A</v>
      </c>
      <c r="U262" t="s">
        <v>320</v>
      </c>
      <c r="V262" t="s">
        <v>326</v>
      </c>
    </row>
    <row r="263" spans="1:22" x14ac:dyDescent="0.25">
      <c r="A263" s="1">
        <v>42725</v>
      </c>
      <c r="B263">
        <v>104881</v>
      </c>
      <c r="D263">
        <v>176640</v>
      </c>
      <c r="E263">
        <v>13080</v>
      </c>
      <c r="F263" t="s">
        <v>366</v>
      </c>
      <c r="G263" t="s">
        <v>373</v>
      </c>
      <c r="H263">
        <v>1</v>
      </c>
      <c r="I263">
        <v>2720</v>
      </c>
      <c r="K263">
        <v>640</v>
      </c>
      <c r="L263">
        <v>0</v>
      </c>
      <c r="M263">
        <v>0</v>
      </c>
      <c r="N263">
        <v>1</v>
      </c>
      <c r="O263">
        <v>0</v>
      </c>
      <c r="P263">
        <v>900</v>
      </c>
      <c r="Q263">
        <v>0</v>
      </c>
      <c r="R263">
        <v>274.02</v>
      </c>
      <c r="S263">
        <v>2017</v>
      </c>
      <c r="T263" t="e">
        <v>#N/A</v>
      </c>
      <c r="U263" t="s">
        <v>320</v>
      </c>
      <c r="V263" t="s">
        <v>326</v>
      </c>
    </row>
    <row r="264" spans="1:22" x14ac:dyDescent="0.25">
      <c r="A264" s="1">
        <v>42725</v>
      </c>
      <c r="B264">
        <v>104898</v>
      </c>
      <c r="D264">
        <v>1655573</v>
      </c>
      <c r="E264">
        <v>4620</v>
      </c>
      <c r="F264" t="s">
        <v>106</v>
      </c>
      <c r="G264" t="s">
        <v>539</v>
      </c>
      <c r="H264">
        <v>1</v>
      </c>
      <c r="I264">
        <v>2720</v>
      </c>
      <c r="K264">
        <v>640</v>
      </c>
      <c r="L264">
        <v>0</v>
      </c>
      <c r="M264">
        <v>0</v>
      </c>
      <c r="N264">
        <v>4</v>
      </c>
      <c r="O264">
        <v>0</v>
      </c>
      <c r="P264">
        <v>900</v>
      </c>
      <c r="Q264">
        <v>0</v>
      </c>
      <c r="R264">
        <v>55414.15</v>
      </c>
      <c r="S264">
        <v>2017</v>
      </c>
      <c r="T264" t="e">
        <v>#N/A</v>
      </c>
      <c r="U264" t="s">
        <v>320</v>
      </c>
      <c r="V264" t="s">
        <v>326</v>
      </c>
    </row>
    <row r="265" spans="1:22" x14ac:dyDescent="0.25">
      <c r="A265" s="1">
        <v>42725</v>
      </c>
      <c r="B265">
        <v>104898</v>
      </c>
      <c r="D265">
        <v>1655573</v>
      </c>
      <c r="E265">
        <v>4620</v>
      </c>
      <c r="F265" t="s">
        <v>106</v>
      </c>
      <c r="G265" t="s">
        <v>540</v>
      </c>
      <c r="H265">
        <v>1</v>
      </c>
      <c r="I265">
        <v>2720</v>
      </c>
      <c r="K265">
        <v>640</v>
      </c>
      <c r="L265">
        <v>0</v>
      </c>
      <c r="M265">
        <v>0</v>
      </c>
      <c r="N265">
        <v>11</v>
      </c>
      <c r="O265">
        <v>0</v>
      </c>
      <c r="P265">
        <v>900</v>
      </c>
      <c r="Q265">
        <v>0</v>
      </c>
      <c r="R265">
        <v>55414.15</v>
      </c>
      <c r="S265">
        <v>2017</v>
      </c>
      <c r="T265" t="e">
        <v>#N/A</v>
      </c>
      <c r="U265" t="s">
        <v>320</v>
      </c>
      <c r="V265" t="s">
        <v>326</v>
      </c>
    </row>
    <row r="266" spans="1:22" x14ac:dyDescent="0.25">
      <c r="A266" s="1">
        <v>42738</v>
      </c>
      <c r="B266">
        <v>104955</v>
      </c>
      <c r="D266">
        <v>1701176</v>
      </c>
      <c r="E266">
        <v>191</v>
      </c>
      <c r="F266" t="s">
        <v>363</v>
      </c>
      <c r="G266" t="s">
        <v>541</v>
      </c>
      <c r="H266">
        <v>1</v>
      </c>
      <c r="I266">
        <v>1310</v>
      </c>
      <c r="K266">
        <v>640</v>
      </c>
      <c r="L266">
        <v>0</v>
      </c>
      <c r="M266">
        <v>90000</v>
      </c>
      <c r="N266">
        <v>1</v>
      </c>
      <c r="O266">
        <v>0</v>
      </c>
      <c r="P266">
        <v>205</v>
      </c>
      <c r="Q266">
        <v>0</v>
      </c>
      <c r="R266">
        <v>3628</v>
      </c>
      <c r="S266">
        <v>2017</v>
      </c>
      <c r="T266" t="e">
        <v>#N/A</v>
      </c>
      <c r="U266" t="s">
        <v>355</v>
      </c>
      <c r="V266" t="s">
        <v>326</v>
      </c>
    </row>
    <row r="267" spans="1:22" x14ac:dyDescent="0.25">
      <c r="A267" s="1">
        <v>42738</v>
      </c>
      <c r="B267">
        <v>104955</v>
      </c>
      <c r="D267">
        <v>1701176</v>
      </c>
      <c r="E267">
        <v>191</v>
      </c>
      <c r="F267" t="s">
        <v>363</v>
      </c>
      <c r="G267" t="s">
        <v>542</v>
      </c>
      <c r="H267">
        <v>1</v>
      </c>
      <c r="I267">
        <v>1310</v>
      </c>
      <c r="K267">
        <v>640</v>
      </c>
      <c r="L267">
        <v>0</v>
      </c>
      <c r="M267">
        <v>90000</v>
      </c>
      <c r="N267">
        <v>1</v>
      </c>
      <c r="O267">
        <v>0</v>
      </c>
      <c r="P267">
        <v>205</v>
      </c>
      <c r="Q267">
        <v>0</v>
      </c>
      <c r="R267">
        <v>403</v>
      </c>
      <c r="S267">
        <v>2017</v>
      </c>
      <c r="T267" t="e">
        <v>#N/A</v>
      </c>
      <c r="U267" t="s">
        <v>355</v>
      </c>
      <c r="V267" t="s">
        <v>326</v>
      </c>
    </row>
    <row r="268" spans="1:22" x14ac:dyDescent="0.25">
      <c r="A268" s="1">
        <v>42739</v>
      </c>
      <c r="B268">
        <v>104961</v>
      </c>
      <c r="D268">
        <v>1702171</v>
      </c>
      <c r="E268">
        <v>24326</v>
      </c>
      <c r="F268" t="s">
        <v>364</v>
      </c>
      <c r="G268" t="s">
        <v>543</v>
      </c>
      <c r="H268">
        <v>1</v>
      </c>
      <c r="I268">
        <v>1310</v>
      </c>
      <c r="K268">
        <v>640</v>
      </c>
      <c r="L268">
        <v>0</v>
      </c>
      <c r="M268">
        <v>90000</v>
      </c>
      <c r="N268">
        <v>2</v>
      </c>
      <c r="O268">
        <v>0</v>
      </c>
      <c r="P268">
        <v>205</v>
      </c>
      <c r="Q268">
        <v>0</v>
      </c>
      <c r="R268">
        <v>1032.9000000000001</v>
      </c>
      <c r="S268">
        <v>2017</v>
      </c>
      <c r="T268" t="e">
        <v>#N/A</v>
      </c>
      <c r="U268" t="s">
        <v>355</v>
      </c>
      <c r="V268" t="s">
        <v>326</v>
      </c>
    </row>
    <row r="269" spans="1:22" x14ac:dyDescent="0.25">
      <c r="A269" s="1">
        <v>42739</v>
      </c>
      <c r="B269">
        <v>104961</v>
      </c>
      <c r="D269">
        <v>1702171</v>
      </c>
      <c r="E269">
        <v>24326</v>
      </c>
      <c r="F269" t="s">
        <v>364</v>
      </c>
      <c r="G269" t="s">
        <v>103</v>
      </c>
      <c r="H269">
        <v>1</v>
      </c>
      <c r="I269">
        <v>1310</v>
      </c>
      <c r="K269">
        <v>640</v>
      </c>
      <c r="L269">
        <v>0</v>
      </c>
      <c r="M269">
        <v>90000</v>
      </c>
      <c r="N269">
        <v>2</v>
      </c>
      <c r="O269">
        <v>0</v>
      </c>
      <c r="P269">
        <v>205</v>
      </c>
      <c r="Q269">
        <v>0</v>
      </c>
      <c r="R269">
        <v>283.95999999999998</v>
      </c>
      <c r="S269">
        <v>2017</v>
      </c>
      <c r="T269" t="e">
        <v>#N/A</v>
      </c>
      <c r="U269" t="s">
        <v>355</v>
      </c>
      <c r="V269" t="s">
        <v>326</v>
      </c>
    </row>
    <row r="270" spans="1:22" x14ac:dyDescent="0.25">
      <c r="A270" s="1">
        <v>42744</v>
      </c>
      <c r="B270">
        <v>105002</v>
      </c>
      <c r="D270">
        <v>176640</v>
      </c>
      <c r="E270">
        <v>13080</v>
      </c>
      <c r="F270" t="s">
        <v>366</v>
      </c>
      <c r="G270" t="s">
        <v>374</v>
      </c>
      <c r="H270">
        <v>1</v>
      </c>
      <c r="I270">
        <v>2720</v>
      </c>
      <c r="K270">
        <v>640</v>
      </c>
      <c r="L270">
        <v>0</v>
      </c>
      <c r="M270">
        <v>0</v>
      </c>
      <c r="N270">
        <v>2</v>
      </c>
      <c r="O270">
        <v>0</v>
      </c>
      <c r="P270">
        <v>900</v>
      </c>
      <c r="Q270">
        <v>0</v>
      </c>
      <c r="R270">
        <v>351.58</v>
      </c>
      <c r="S270">
        <v>2017</v>
      </c>
      <c r="T270" t="e">
        <v>#N/A</v>
      </c>
      <c r="U270" t="s">
        <v>320</v>
      </c>
      <c r="V270" t="s">
        <v>326</v>
      </c>
    </row>
    <row r="271" spans="1:22" x14ac:dyDescent="0.25">
      <c r="A271" s="1">
        <v>42746</v>
      </c>
      <c r="B271">
        <v>105051</v>
      </c>
      <c r="D271">
        <v>1701151</v>
      </c>
      <c r="E271">
        <v>12255</v>
      </c>
      <c r="F271" t="s">
        <v>441</v>
      </c>
      <c r="G271" t="s">
        <v>544</v>
      </c>
      <c r="H271">
        <v>1</v>
      </c>
      <c r="I271">
        <v>1310</v>
      </c>
      <c r="K271">
        <v>640</v>
      </c>
      <c r="L271">
        <v>0</v>
      </c>
      <c r="M271">
        <v>90000</v>
      </c>
      <c r="N271">
        <v>1</v>
      </c>
      <c r="O271">
        <v>0</v>
      </c>
      <c r="P271">
        <v>205</v>
      </c>
      <c r="Q271">
        <v>0</v>
      </c>
      <c r="R271">
        <v>521.54999999999995</v>
      </c>
      <c r="S271">
        <v>2017</v>
      </c>
      <c r="T271" t="e">
        <v>#N/A</v>
      </c>
      <c r="U271" t="s">
        <v>355</v>
      </c>
      <c r="V271" t="s">
        <v>326</v>
      </c>
    </row>
    <row r="272" spans="1:22" x14ac:dyDescent="0.25">
      <c r="A272" s="1">
        <v>42746</v>
      </c>
      <c r="B272">
        <v>105051</v>
      </c>
      <c r="D272">
        <v>1701151</v>
      </c>
      <c r="E272">
        <v>12255</v>
      </c>
      <c r="F272" t="s">
        <v>441</v>
      </c>
      <c r="G272" t="s">
        <v>545</v>
      </c>
      <c r="H272">
        <v>1</v>
      </c>
      <c r="I272">
        <v>1310</v>
      </c>
      <c r="K272">
        <v>640</v>
      </c>
      <c r="L272">
        <v>0</v>
      </c>
      <c r="M272">
        <v>90000</v>
      </c>
      <c r="N272">
        <v>1</v>
      </c>
      <c r="O272">
        <v>0</v>
      </c>
      <c r="P272">
        <v>205</v>
      </c>
      <c r="Q272">
        <v>0</v>
      </c>
      <c r="R272">
        <v>521.54999999999995</v>
      </c>
      <c r="S272">
        <v>2017</v>
      </c>
      <c r="T272" t="e">
        <v>#N/A</v>
      </c>
      <c r="U272" t="s">
        <v>355</v>
      </c>
      <c r="V272" t="s">
        <v>326</v>
      </c>
    </row>
    <row r="273" spans="1:22" x14ac:dyDescent="0.25">
      <c r="A273" s="1">
        <v>42774</v>
      </c>
      <c r="B273">
        <v>105276</v>
      </c>
      <c r="D273">
        <v>1755425</v>
      </c>
      <c r="E273">
        <v>305</v>
      </c>
      <c r="F273" t="s">
        <v>29</v>
      </c>
      <c r="G273" t="s">
        <v>546</v>
      </c>
      <c r="H273">
        <v>1</v>
      </c>
      <c r="I273">
        <v>1110</v>
      </c>
      <c r="K273">
        <v>640</v>
      </c>
      <c r="L273">
        <v>0</v>
      </c>
      <c r="M273">
        <v>0</v>
      </c>
      <c r="N273">
        <v>3</v>
      </c>
      <c r="O273">
        <v>0</v>
      </c>
      <c r="P273">
        <v>0</v>
      </c>
      <c r="Q273">
        <v>0</v>
      </c>
      <c r="R273">
        <v>1437</v>
      </c>
      <c r="S273">
        <v>2017</v>
      </c>
      <c r="T273" t="e">
        <v>#N/A</v>
      </c>
      <c r="U273" t="s">
        <v>316</v>
      </c>
      <c r="V273" t="s">
        <v>326</v>
      </c>
    </row>
    <row r="274" spans="1:22" x14ac:dyDescent="0.25">
      <c r="A274" s="1">
        <v>42775</v>
      </c>
      <c r="B274">
        <v>105290</v>
      </c>
      <c r="D274">
        <v>1755426</v>
      </c>
      <c r="E274">
        <v>4235</v>
      </c>
      <c r="F274" t="s">
        <v>32</v>
      </c>
      <c r="G274" t="s">
        <v>547</v>
      </c>
      <c r="H274">
        <v>1</v>
      </c>
      <c r="I274">
        <v>1310</v>
      </c>
      <c r="K274">
        <v>640</v>
      </c>
      <c r="L274">
        <v>0</v>
      </c>
      <c r="M274">
        <v>40000</v>
      </c>
      <c r="N274">
        <v>2</v>
      </c>
      <c r="O274">
        <v>0</v>
      </c>
      <c r="P274">
        <v>205</v>
      </c>
      <c r="Q274">
        <v>0</v>
      </c>
      <c r="R274">
        <v>5596.2</v>
      </c>
      <c r="S274">
        <v>2017</v>
      </c>
      <c r="T274" t="e">
        <v>#N/A</v>
      </c>
      <c r="U274" t="s">
        <v>355</v>
      </c>
      <c r="V274" t="s">
        <v>326</v>
      </c>
    </row>
    <row r="275" spans="1:22" x14ac:dyDescent="0.25">
      <c r="A275" s="1">
        <v>42775</v>
      </c>
      <c r="B275">
        <v>105290</v>
      </c>
      <c r="D275">
        <v>1755426</v>
      </c>
      <c r="E275">
        <v>4235</v>
      </c>
      <c r="F275" t="s">
        <v>32</v>
      </c>
      <c r="G275" t="s">
        <v>548</v>
      </c>
      <c r="H275">
        <v>1</v>
      </c>
      <c r="I275">
        <v>1310</v>
      </c>
      <c r="K275">
        <v>640</v>
      </c>
      <c r="L275">
        <v>0</v>
      </c>
      <c r="M275">
        <v>90000</v>
      </c>
      <c r="N275">
        <v>2</v>
      </c>
      <c r="O275">
        <v>0</v>
      </c>
      <c r="P275">
        <v>205</v>
      </c>
      <c r="Q275">
        <v>0</v>
      </c>
      <c r="R275">
        <v>1364</v>
      </c>
      <c r="S275">
        <v>2017</v>
      </c>
      <c r="T275" t="e">
        <v>#N/A</v>
      </c>
      <c r="U275" t="s">
        <v>355</v>
      </c>
      <c r="V275" t="s">
        <v>326</v>
      </c>
    </row>
    <row r="276" spans="1:22" x14ac:dyDescent="0.25">
      <c r="A276" s="1">
        <v>42775</v>
      </c>
      <c r="B276">
        <v>105290</v>
      </c>
      <c r="D276">
        <v>1755426</v>
      </c>
      <c r="E276">
        <v>4235</v>
      </c>
      <c r="F276" t="s">
        <v>32</v>
      </c>
      <c r="G276" t="s">
        <v>549</v>
      </c>
      <c r="H276">
        <v>1</v>
      </c>
      <c r="I276">
        <v>1310</v>
      </c>
      <c r="K276">
        <v>640</v>
      </c>
      <c r="L276">
        <v>0</v>
      </c>
      <c r="M276">
        <v>90000</v>
      </c>
      <c r="N276">
        <v>2</v>
      </c>
      <c r="O276">
        <v>0</v>
      </c>
      <c r="P276">
        <v>205</v>
      </c>
      <c r="Q276">
        <v>0</v>
      </c>
      <c r="R276">
        <v>1468.65</v>
      </c>
      <c r="S276">
        <v>2017</v>
      </c>
      <c r="T276" t="e">
        <v>#N/A</v>
      </c>
      <c r="U276" t="s">
        <v>355</v>
      </c>
      <c r="V276" t="s">
        <v>326</v>
      </c>
    </row>
    <row r="277" spans="1:22" x14ac:dyDescent="0.25">
      <c r="A277" s="1">
        <v>42775</v>
      </c>
      <c r="B277">
        <v>105290</v>
      </c>
      <c r="D277">
        <v>1755426</v>
      </c>
      <c r="E277">
        <v>4235</v>
      </c>
      <c r="F277" t="s">
        <v>32</v>
      </c>
      <c r="G277" t="s">
        <v>550</v>
      </c>
      <c r="H277">
        <v>1</v>
      </c>
      <c r="I277">
        <v>1310</v>
      </c>
      <c r="K277">
        <v>640</v>
      </c>
      <c r="L277">
        <v>0</v>
      </c>
      <c r="M277">
        <v>90000</v>
      </c>
      <c r="N277">
        <v>2</v>
      </c>
      <c r="O277">
        <v>0</v>
      </c>
      <c r="P277">
        <v>205</v>
      </c>
      <c r="Q277">
        <v>0</v>
      </c>
      <c r="R277">
        <v>401.44</v>
      </c>
      <c r="S277">
        <v>2017</v>
      </c>
      <c r="T277" t="e">
        <v>#N/A</v>
      </c>
      <c r="U277" t="s">
        <v>355</v>
      </c>
      <c r="V277" t="s">
        <v>326</v>
      </c>
    </row>
    <row r="278" spans="1:22" x14ac:dyDescent="0.25">
      <c r="A278" s="1">
        <v>42775</v>
      </c>
      <c r="B278">
        <v>105290</v>
      </c>
      <c r="D278">
        <v>1755426</v>
      </c>
      <c r="E278">
        <v>4235</v>
      </c>
      <c r="F278" t="s">
        <v>32</v>
      </c>
      <c r="G278" t="s">
        <v>551</v>
      </c>
      <c r="H278">
        <v>1</v>
      </c>
      <c r="I278">
        <v>1310</v>
      </c>
      <c r="K278">
        <v>640</v>
      </c>
      <c r="L278">
        <v>0</v>
      </c>
      <c r="M278">
        <v>90000</v>
      </c>
      <c r="N278">
        <v>2</v>
      </c>
      <c r="O278">
        <v>0</v>
      </c>
      <c r="P278">
        <v>205</v>
      </c>
      <c r="Q278">
        <v>0</v>
      </c>
      <c r="R278">
        <v>166.89</v>
      </c>
      <c r="S278">
        <v>2017</v>
      </c>
      <c r="T278" t="e">
        <v>#N/A</v>
      </c>
      <c r="U278" t="s">
        <v>355</v>
      </c>
      <c r="V278" t="s">
        <v>326</v>
      </c>
    </row>
    <row r="279" spans="1:22" x14ac:dyDescent="0.25">
      <c r="A279" s="1">
        <v>42775</v>
      </c>
      <c r="B279">
        <v>105290</v>
      </c>
      <c r="D279">
        <v>1755426</v>
      </c>
      <c r="E279">
        <v>4235</v>
      </c>
      <c r="F279" t="s">
        <v>32</v>
      </c>
      <c r="G279" t="s">
        <v>384</v>
      </c>
      <c r="H279">
        <v>1</v>
      </c>
      <c r="I279">
        <v>1310</v>
      </c>
      <c r="K279">
        <v>640</v>
      </c>
      <c r="L279">
        <v>0</v>
      </c>
      <c r="M279">
        <v>90000</v>
      </c>
      <c r="N279">
        <v>2</v>
      </c>
      <c r="O279">
        <v>0</v>
      </c>
      <c r="P279">
        <v>205</v>
      </c>
      <c r="Q279">
        <v>0</v>
      </c>
      <c r="R279">
        <v>750</v>
      </c>
      <c r="S279">
        <v>2017</v>
      </c>
      <c r="T279" t="e">
        <v>#N/A</v>
      </c>
      <c r="U279" t="s">
        <v>355</v>
      </c>
      <c r="V279" t="s">
        <v>326</v>
      </c>
    </row>
    <row r="280" spans="1:22" x14ac:dyDescent="0.25">
      <c r="A280" s="1">
        <v>42775</v>
      </c>
      <c r="B280">
        <v>105290</v>
      </c>
      <c r="D280">
        <v>1755426</v>
      </c>
      <c r="E280">
        <v>4235</v>
      </c>
      <c r="F280" t="s">
        <v>32</v>
      </c>
      <c r="G280" t="s">
        <v>549</v>
      </c>
      <c r="H280">
        <v>1</v>
      </c>
      <c r="I280">
        <v>1310</v>
      </c>
      <c r="K280">
        <v>640</v>
      </c>
      <c r="L280">
        <v>0</v>
      </c>
      <c r="M280">
        <v>90000</v>
      </c>
      <c r="N280">
        <v>2</v>
      </c>
      <c r="O280">
        <v>0</v>
      </c>
      <c r="P280">
        <v>205</v>
      </c>
      <c r="Q280">
        <v>0</v>
      </c>
      <c r="R280">
        <v>6364.15</v>
      </c>
      <c r="S280">
        <v>2017</v>
      </c>
      <c r="T280" t="e">
        <v>#N/A</v>
      </c>
      <c r="U280" t="s">
        <v>355</v>
      </c>
      <c r="V280" t="s">
        <v>326</v>
      </c>
    </row>
    <row r="281" spans="1:22" x14ac:dyDescent="0.25">
      <c r="A281" s="1">
        <v>42780</v>
      </c>
      <c r="B281">
        <v>105326</v>
      </c>
      <c r="D281">
        <v>1755431</v>
      </c>
      <c r="E281">
        <v>4235</v>
      </c>
      <c r="F281" t="s">
        <v>32</v>
      </c>
      <c r="G281" t="s">
        <v>552</v>
      </c>
      <c r="H281">
        <v>1</v>
      </c>
      <c r="I281">
        <v>1310</v>
      </c>
      <c r="K281">
        <v>640</v>
      </c>
      <c r="L281">
        <v>0</v>
      </c>
      <c r="M281">
        <v>10000</v>
      </c>
      <c r="N281">
        <v>1</v>
      </c>
      <c r="O281">
        <v>0</v>
      </c>
      <c r="P281">
        <v>205</v>
      </c>
      <c r="Q281">
        <v>0</v>
      </c>
      <c r="R281">
        <v>1700</v>
      </c>
      <c r="S281">
        <v>2017</v>
      </c>
      <c r="T281" t="e">
        <v>#N/A</v>
      </c>
      <c r="U281" t="s">
        <v>355</v>
      </c>
      <c r="V281" t="s">
        <v>326</v>
      </c>
    </row>
    <row r="282" spans="1:22" x14ac:dyDescent="0.25">
      <c r="A282" s="1">
        <v>42780</v>
      </c>
      <c r="B282">
        <v>105326</v>
      </c>
      <c r="D282">
        <v>1755431</v>
      </c>
      <c r="E282">
        <v>4235</v>
      </c>
      <c r="F282" t="s">
        <v>32</v>
      </c>
      <c r="G282" t="s">
        <v>384</v>
      </c>
      <c r="H282">
        <v>1</v>
      </c>
      <c r="I282">
        <v>1310</v>
      </c>
      <c r="K282">
        <v>640</v>
      </c>
      <c r="L282">
        <v>0</v>
      </c>
      <c r="M282">
        <v>10000</v>
      </c>
      <c r="N282">
        <v>1</v>
      </c>
      <c r="O282">
        <v>0</v>
      </c>
      <c r="P282">
        <v>205</v>
      </c>
      <c r="Q282">
        <v>0</v>
      </c>
      <c r="R282">
        <v>250</v>
      </c>
      <c r="S282">
        <v>2017</v>
      </c>
      <c r="T282" t="e">
        <v>#N/A</v>
      </c>
      <c r="U282" t="s">
        <v>355</v>
      </c>
      <c r="V282" t="s">
        <v>326</v>
      </c>
    </row>
    <row r="283" spans="1:22" x14ac:dyDescent="0.25">
      <c r="A283" s="1">
        <v>42780</v>
      </c>
      <c r="B283">
        <v>105333</v>
      </c>
      <c r="D283">
        <v>176640</v>
      </c>
      <c r="E283">
        <v>13080</v>
      </c>
      <c r="F283" t="s">
        <v>366</v>
      </c>
      <c r="G283" t="s">
        <v>375</v>
      </c>
      <c r="H283">
        <v>1</v>
      </c>
      <c r="I283">
        <v>2720</v>
      </c>
      <c r="K283">
        <v>640</v>
      </c>
      <c r="L283">
        <v>0</v>
      </c>
      <c r="M283">
        <v>0</v>
      </c>
      <c r="N283">
        <v>4</v>
      </c>
      <c r="O283">
        <v>0</v>
      </c>
      <c r="P283">
        <v>900</v>
      </c>
      <c r="Q283">
        <v>0</v>
      </c>
      <c r="R283">
        <v>512.12</v>
      </c>
      <c r="S283">
        <v>2017</v>
      </c>
      <c r="T283" t="e">
        <v>#N/A</v>
      </c>
      <c r="U283" t="s">
        <v>320</v>
      </c>
      <c r="V283" t="s">
        <v>326</v>
      </c>
    </row>
    <row r="284" spans="1:22" x14ac:dyDescent="0.25">
      <c r="A284" s="1">
        <v>42781</v>
      </c>
      <c r="B284">
        <v>105347</v>
      </c>
      <c r="D284">
        <v>1755427</v>
      </c>
      <c r="E284">
        <v>53</v>
      </c>
      <c r="F284" t="s">
        <v>553</v>
      </c>
      <c r="G284" t="s">
        <v>554</v>
      </c>
      <c r="H284">
        <v>1</v>
      </c>
      <c r="I284">
        <v>1310</v>
      </c>
      <c r="K284">
        <v>640</v>
      </c>
      <c r="L284">
        <v>0</v>
      </c>
      <c r="M284">
        <v>40000</v>
      </c>
      <c r="N284">
        <v>2</v>
      </c>
      <c r="O284">
        <v>0</v>
      </c>
      <c r="P284">
        <v>205</v>
      </c>
      <c r="Q284">
        <v>0</v>
      </c>
      <c r="R284">
        <v>499</v>
      </c>
      <c r="S284">
        <v>2017</v>
      </c>
      <c r="T284" t="e">
        <v>#N/A</v>
      </c>
      <c r="U284" t="s">
        <v>355</v>
      </c>
      <c r="V284" t="s">
        <v>326</v>
      </c>
    </row>
    <row r="285" spans="1:22" x14ac:dyDescent="0.25">
      <c r="A285" s="1">
        <v>42781</v>
      </c>
      <c r="B285">
        <v>105347</v>
      </c>
      <c r="D285">
        <v>1755427</v>
      </c>
      <c r="E285">
        <v>53</v>
      </c>
      <c r="F285" t="s">
        <v>553</v>
      </c>
      <c r="G285" t="s">
        <v>25</v>
      </c>
      <c r="H285">
        <v>1</v>
      </c>
      <c r="I285">
        <v>1310</v>
      </c>
      <c r="K285">
        <v>640</v>
      </c>
      <c r="L285">
        <v>0</v>
      </c>
      <c r="M285">
        <v>40000</v>
      </c>
      <c r="N285">
        <v>2</v>
      </c>
      <c r="O285">
        <v>0</v>
      </c>
      <c r="P285">
        <v>205</v>
      </c>
      <c r="Q285">
        <v>0</v>
      </c>
      <c r="R285">
        <v>155</v>
      </c>
      <c r="S285">
        <v>2017</v>
      </c>
      <c r="T285" t="e">
        <v>#N/A</v>
      </c>
      <c r="U285" t="s">
        <v>355</v>
      </c>
      <c r="V285" t="s">
        <v>326</v>
      </c>
    </row>
    <row r="286" spans="1:22" x14ac:dyDescent="0.25">
      <c r="A286" s="1">
        <v>42797</v>
      </c>
      <c r="B286">
        <v>105438</v>
      </c>
      <c r="D286">
        <v>1755430</v>
      </c>
      <c r="E286">
        <v>53</v>
      </c>
      <c r="F286" t="s">
        <v>553</v>
      </c>
      <c r="G286" t="s">
        <v>555</v>
      </c>
      <c r="H286">
        <v>1</v>
      </c>
      <c r="I286">
        <v>1310</v>
      </c>
      <c r="K286">
        <v>640</v>
      </c>
      <c r="L286">
        <v>0</v>
      </c>
      <c r="M286">
        <v>10000</v>
      </c>
      <c r="N286">
        <v>1</v>
      </c>
      <c r="O286">
        <v>0</v>
      </c>
      <c r="P286">
        <v>205</v>
      </c>
      <c r="Q286">
        <v>0</v>
      </c>
      <c r="R286">
        <v>998</v>
      </c>
      <c r="S286">
        <v>2017</v>
      </c>
      <c r="T286" t="e">
        <v>#N/A</v>
      </c>
      <c r="U286" t="s">
        <v>355</v>
      </c>
      <c r="V286" t="s">
        <v>326</v>
      </c>
    </row>
    <row r="287" spans="1:22" x14ac:dyDescent="0.25">
      <c r="A287" s="1">
        <v>42797</v>
      </c>
      <c r="B287">
        <v>105438</v>
      </c>
      <c r="D287">
        <v>1755430</v>
      </c>
      <c r="E287">
        <v>53</v>
      </c>
      <c r="F287" t="s">
        <v>553</v>
      </c>
      <c r="G287" t="s">
        <v>25</v>
      </c>
      <c r="H287">
        <v>1</v>
      </c>
      <c r="I287">
        <v>1310</v>
      </c>
      <c r="K287">
        <v>640</v>
      </c>
      <c r="L287">
        <v>0</v>
      </c>
      <c r="M287">
        <v>10000</v>
      </c>
      <c r="N287">
        <v>1</v>
      </c>
      <c r="O287">
        <v>0</v>
      </c>
      <c r="P287">
        <v>205</v>
      </c>
      <c r="Q287">
        <v>0</v>
      </c>
      <c r="R287">
        <v>161</v>
      </c>
      <c r="S287">
        <v>2017</v>
      </c>
      <c r="T287" t="e">
        <v>#N/A</v>
      </c>
      <c r="U287" t="s">
        <v>355</v>
      </c>
      <c r="V287" t="s">
        <v>326</v>
      </c>
    </row>
    <row r="288" spans="1:22" x14ac:dyDescent="0.25">
      <c r="A288" s="1">
        <v>42802</v>
      </c>
      <c r="C288">
        <v>79633</v>
      </c>
      <c r="G288" t="s">
        <v>108</v>
      </c>
      <c r="H288">
        <v>1</v>
      </c>
      <c r="I288">
        <v>1110</v>
      </c>
      <c r="K288">
        <v>640</v>
      </c>
      <c r="L288">
        <v>0</v>
      </c>
      <c r="M288">
        <v>0</v>
      </c>
      <c r="N288">
        <v>3</v>
      </c>
      <c r="O288">
        <v>0</v>
      </c>
      <c r="P288">
        <v>0</v>
      </c>
      <c r="Q288">
        <v>0</v>
      </c>
      <c r="R288">
        <v>-1437</v>
      </c>
      <c r="S288">
        <v>2017</v>
      </c>
      <c r="T288" t="e">
        <v>#N/A</v>
      </c>
      <c r="U288" t="s">
        <v>316</v>
      </c>
      <c r="V288" t="s">
        <v>326</v>
      </c>
    </row>
    <row r="289" spans="1:22" x14ac:dyDescent="0.25">
      <c r="A289" s="1">
        <v>42802</v>
      </c>
      <c r="C289">
        <v>79633</v>
      </c>
      <c r="G289" t="s">
        <v>556</v>
      </c>
      <c r="H289">
        <v>1</v>
      </c>
      <c r="I289">
        <v>1110</v>
      </c>
      <c r="K289">
        <v>640</v>
      </c>
      <c r="L289">
        <v>0</v>
      </c>
      <c r="M289">
        <v>0</v>
      </c>
      <c r="N289">
        <v>3</v>
      </c>
      <c r="O289">
        <v>0</v>
      </c>
      <c r="P289">
        <v>0</v>
      </c>
      <c r="Q289">
        <v>0</v>
      </c>
      <c r="R289">
        <v>0</v>
      </c>
      <c r="S289">
        <v>2017</v>
      </c>
      <c r="T289" t="e">
        <v>#N/A</v>
      </c>
      <c r="U289" t="s">
        <v>316</v>
      </c>
      <c r="V289" t="s">
        <v>326</v>
      </c>
    </row>
    <row r="290" spans="1:22" x14ac:dyDescent="0.25">
      <c r="A290" s="1">
        <v>42809</v>
      </c>
      <c r="B290">
        <v>105590</v>
      </c>
      <c r="D290">
        <v>1702165</v>
      </c>
      <c r="E290">
        <v>12255</v>
      </c>
      <c r="F290" t="s">
        <v>441</v>
      </c>
      <c r="G290" t="s">
        <v>557</v>
      </c>
      <c r="H290">
        <v>1</v>
      </c>
      <c r="I290">
        <v>1310</v>
      </c>
      <c r="K290">
        <v>640</v>
      </c>
      <c r="L290">
        <v>0</v>
      </c>
      <c r="M290">
        <v>90000</v>
      </c>
      <c r="N290">
        <v>2</v>
      </c>
      <c r="O290">
        <v>0</v>
      </c>
      <c r="P290">
        <v>205</v>
      </c>
      <c r="Q290">
        <v>0</v>
      </c>
      <c r="R290">
        <v>1483.9</v>
      </c>
      <c r="S290">
        <v>2017</v>
      </c>
      <c r="T290" t="e">
        <v>#N/A</v>
      </c>
      <c r="U290" t="s">
        <v>355</v>
      </c>
      <c r="V290" t="s">
        <v>326</v>
      </c>
    </row>
    <row r="291" spans="1:22" x14ac:dyDescent="0.25">
      <c r="A291" s="1">
        <v>42809</v>
      </c>
      <c r="B291">
        <v>105590</v>
      </c>
      <c r="D291">
        <v>1702165</v>
      </c>
      <c r="E291">
        <v>12255</v>
      </c>
      <c r="F291" t="s">
        <v>441</v>
      </c>
      <c r="G291" t="s">
        <v>558</v>
      </c>
      <c r="H291">
        <v>1</v>
      </c>
      <c r="I291">
        <v>1310</v>
      </c>
      <c r="K291">
        <v>640</v>
      </c>
      <c r="L291">
        <v>0</v>
      </c>
      <c r="M291">
        <v>90000</v>
      </c>
      <c r="N291">
        <v>2</v>
      </c>
      <c r="O291">
        <v>0</v>
      </c>
      <c r="P291">
        <v>205</v>
      </c>
      <c r="Q291">
        <v>0</v>
      </c>
      <c r="R291">
        <v>0</v>
      </c>
      <c r="S291">
        <v>2017</v>
      </c>
      <c r="T291" t="e">
        <v>#N/A</v>
      </c>
      <c r="U291" t="s">
        <v>355</v>
      </c>
      <c r="V291" t="s">
        <v>326</v>
      </c>
    </row>
    <row r="292" spans="1:22" x14ac:dyDescent="0.25">
      <c r="A292" s="1">
        <v>42814</v>
      </c>
      <c r="B292">
        <v>105627</v>
      </c>
      <c r="D292">
        <v>1755457</v>
      </c>
      <c r="E292">
        <v>4235</v>
      </c>
      <c r="F292" t="s">
        <v>32</v>
      </c>
      <c r="G292" t="s">
        <v>559</v>
      </c>
      <c r="H292">
        <v>1</v>
      </c>
      <c r="I292">
        <v>1130</v>
      </c>
      <c r="K292">
        <v>640</v>
      </c>
      <c r="L292">
        <v>0</v>
      </c>
      <c r="M292">
        <v>31700</v>
      </c>
      <c r="N292">
        <v>2</v>
      </c>
      <c r="O292">
        <v>0</v>
      </c>
      <c r="P292">
        <v>205</v>
      </c>
      <c r="Q292">
        <v>0</v>
      </c>
      <c r="R292">
        <v>4275</v>
      </c>
      <c r="S292">
        <v>2017</v>
      </c>
      <c r="T292" t="e">
        <v>#N/A</v>
      </c>
      <c r="U292" t="s">
        <v>316</v>
      </c>
      <c r="V292" t="s">
        <v>326</v>
      </c>
    </row>
    <row r="293" spans="1:22" x14ac:dyDescent="0.25">
      <c r="A293" s="1">
        <v>42814</v>
      </c>
      <c r="B293">
        <v>105627</v>
      </c>
      <c r="D293">
        <v>1755457</v>
      </c>
      <c r="E293">
        <v>4235</v>
      </c>
      <c r="F293" t="s">
        <v>32</v>
      </c>
      <c r="G293" t="s">
        <v>560</v>
      </c>
      <c r="H293">
        <v>1</v>
      </c>
      <c r="I293">
        <v>1130</v>
      </c>
      <c r="K293">
        <v>640</v>
      </c>
      <c r="L293">
        <v>0</v>
      </c>
      <c r="M293">
        <v>31700</v>
      </c>
      <c r="N293">
        <v>1</v>
      </c>
      <c r="O293">
        <v>0</v>
      </c>
      <c r="P293">
        <v>205</v>
      </c>
      <c r="Q293">
        <v>0</v>
      </c>
      <c r="R293">
        <v>3375</v>
      </c>
      <c r="S293">
        <v>2017</v>
      </c>
      <c r="T293" t="e">
        <v>#N/A</v>
      </c>
      <c r="U293" t="s">
        <v>316</v>
      </c>
      <c r="V293" t="s">
        <v>326</v>
      </c>
    </row>
    <row r="294" spans="1:22" x14ac:dyDescent="0.25">
      <c r="A294" s="1">
        <v>42814</v>
      </c>
      <c r="B294">
        <v>105627</v>
      </c>
      <c r="D294">
        <v>1755457</v>
      </c>
      <c r="E294">
        <v>4235</v>
      </c>
      <c r="F294" t="s">
        <v>32</v>
      </c>
      <c r="G294" t="s">
        <v>560</v>
      </c>
      <c r="H294">
        <v>1</v>
      </c>
      <c r="I294">
        <v>1120</v>
      </c>
      <c r="K294">
        <v>640</v>
      </c>
      <c r="L294">
        <v>0</v>
      </c>
      <c r="M294">
        <v>31700</v>
      </c>
      <c r="N294">
        <v>10</v>
      </c>
      <c r="O294">
        <v>0</v>
      </c>
      <c r="P294">
        <v>205</v>
      </c>
      <c r="Q294">
        <v>0</v>
      </c>
      <c r="R294">
        <v>2250</v>
      </c>
      <c r="S294">
        <v>2017</v>
      </c>
      <c r="T294" t="e">
        <v>#N/A</v>
      </c>
      <c r="U294" t="s">
        <v>316</v>
      </c>
      <c r="V294" t="s">
        <v>326</v>
      </c>
    </row>
    <row r="295" spans="1:22" x14ac:dyDescent="0.25">
      <c r="A295" s="1">
        <v>42814</v>
      </c>
      <c r="B295">
        <v>105627</v>
      </c>
      <c r="D295">
        <v>1755457</v>
      </c>
      <c r="E295">
        <v>4235</v>
      </c>
      <c r="F295" t="s">
        <v>32</v>
      </c>
      <c r="G295" t="s">
        <v>560</v>
      </c>
      <c r="H295">
        <v>1</v>
      </c>
      <c r="I295">
        <v>1120</v>
      </c>
      <c r="K295">
        <v>640</v>
      </c>
      <c r="L295">
        <v>0</v>
      </c>
      <c r="M295">
        <v>31700</v>
      </c>
      <c r="N295">
        <v>11</v>
      </c>
      <c r="O295">
        <v>0</v>
      </c>
      <c r="P295">
        <v>205</v>
      </c>
      <c r="Q295">
        <v>0</v>
      </c>
      <c r="R295">
        <v>2025</v>
      </c>
      <c r="S295">
        <v>2017</v>
      </c>
      <c r="T295" t="e">
        <v>#N/A</v>
      </c>
      <c r="U295" t="s">
        <v>316</v>
      </c>
      <c r="V295" t="s">
        <v>326</v>
      </c>
    </row>
    <row r="296" spans="1:22" x14ac:dyDescent="0.25">
      <c r="A296" s="1">
        <v>42814</v>
      </c>
      <c r="B296">
        <v>105627</v>
      </c>
      <c r="D296">
        <v>1755457</v>
      </c>
      <c r="E296">
        <v>4235</v>
      </c>
      <c r="F296" t="s">
        <v>32</v>
      </c>
      <c r="G296" t="s">
        <v>561</v>
      </c>
      <c r="H296">
        <v>1</v>
      </c>
      <c r="I296">
        <v>1130</v>
      </c>
      <c r="K296">
        <v>640</v>
      </c>
      <c r="L296">
        <v>0</v>
      </c>
      <c r="M296">
        <v>31700</v>
      </c>
      <c r="N296">
        <v>2</v>
      </c>
      <c r="O296">
        <v>0</v>
      </c>
      <c r="P296">
        <v>205</v>
      </c>
      <c r="Q296">
        <v>0</v>
      </c>
      <c r="R296">
        <v>3570</v>
      </c>
      <c r="S296">
        <v>2017</v>
      </c>
      <c r="T296" t="e">
        <v>#N/A</v>
      </c>
      <c r="U296" t="s">
        <v>316</v>
      </c>
      <c r="V296" t="s">
        <v>326</v>
      </c>
    </row>
    <row r="297" spans="1:22" x14ac:dyDescent="0.25">
      <c r="A297" s="1">
        <v>42814</v>
      </c>
      <c r="B297">
        <v>105627</v>
      </c>
      <c r="D297">
        <v>1755457</v>
      </c>
      <c r="E297">
        <v>4235</v>
      </c>
      <c r="F297" t="s">
        <v>32</v>
      </c>
      <c r="G297" t="s">
        <v>562</v>
      </c>
      <c r="H297">
        <v>1</v>
      </c>
      <c r="I297">
        <v>1130</v>
      </c>
      <c r="K297">
        <v>640</v>
      </c>
      <c r="L297">
        <v>0</v>
      </c>
      <c r="M297">
        <v>31700</v>
      </c>
      <c r="N297">
        <v>1</v>
      </c>
      <c r="O297">
        <v>0</v>
      </c>
      <c r="P297">
        <v>205</v>
      </c>
      <c r="Q297">
        <v>0</v>
      </c>
      <c r="R297">
        <v>3150</v>
      </c>
      <c r="S297">
        <v>2017</v>
      </c>
      <c r="T297" t="e">
        <v>#N/A</v>
      </c>
      <c r="U297" t="s">
        <v>316</v>
      </c>
      <c r="V297" t="s">
        <v>326</v>
      </c>
    </row>
    <row r="298" spans="1:22" x14ac:dyDescent="0.25">
      <c r="A298" s="1">
        <v>42814</v>
      </c>
      <c r="B298">
        <v>105627</v>
      </c>
      <c r="D298">
        <v>1755457</v>
      </c>
      <c r="E298">
        <v>4235</v>
      </c>
      <c r="F298" t="s">
        <v>32</v>
      </c>
      <c r="G298" t="s">
        <v>562</v>
      </c>
      <c r="H298">
        <v>1</v>
      </c>
      <c r="I298">
        <v>1120</v>
      </c>
      <c r="K298">
        <v>640</v>
      </c>
      <c r="L298">
        <v>0</v>
      </c>
      <c r="M298">
        <v>31700</v>
      </c>
      <c r="N298">
        <v>10</v>
      </c>
      <c r="O298">
        <v>0</v>
      </c>
      <c r="P298">
        <v>205</v>
      </c>
      <c r="Q298">
        <v>0</v>
      </c>
      <c r="R298">
        <v>1890</v>
      </c>
      <c r="S298">
        <v>2017</v>
      </c>
      <c r="T298" t="e">
        <v>#N/A</v>
      </c>
      <c r="U298" t="s">
        <v>316</v>
      </c>
      <c r="V298" t="s">
        <v>326</v>
      </c>
    </row>
    <row r="299" spans="1:22" x14ac:dyDescent="0.25">
      <c r="A299" s="1">
        <v>42814</v>
      </c>
      <c r="B299">
        <v>105627</v>
      </c>
      <c r="D299">
        <v>1755457</v>
      </c>
      <c r="E299">
        <v>4235</v>
      </c>
      <c r="F299" t="s">
        <v>32</v>
      </c>
      <c r="G299" t="s">
        <v>562</v>
      </c>
      <c r="H299">
        <v>1</v>
      </c>
      <c r="I299">
        <v>1120</v>
      </c>
      <c r="K299">
        <v>640</v>
      </c>
      <c r="L299">
        <v>0</v>
      </c>
      <c r="M299">
        <v>31700</v>
      </c>
      <c r="N299">
        <v>11</v>
      </c>
      <c r="O299">
        <v>0</v>
      </c>
      <c r="P299">
        <v>205</v>
      </c>
      <c r="Q299">
        <v>0</v>
      </c>
      <c r="R299">
        <v>1890</v>
      </c>
      <c r="S299">
        <v>2017</v>
      </c>
      <c r="T299" t="e">
        <v>#N/A</v>
      </c>
      <c r="U299" t="s">
        <v>316</v>
      </c>
      <c r="V299" t="s">
        <v>326</v>
      </c>
    </row>
    <row r="300" spans="1:22" x14ac:dyDescent="0.25">
      <c r="A300" s="1">
        <v>42814</v>
      </c>
      <c r="B300">
        <v>105627</v>
      </c>
      <c r="D300">
        <v>1755457</v>
      </c>
      <c r="E300">
        <v>4235</v>
      </c>
      <c r="F300" t="s">
        <v>32</v>
      </c>
      <c r="G300" t="s">
        <v>563</v>
      </c>
      <c r="H300">
        <v>1</v>
      </c>
      <c r="I300">
        <v>1130</v>
      </c>
      <c r="K300">
        <v>640</v>
      </c>
      <c r="L300">
        <v>0</v>
      </c>
      <c r="M300">
        <v>31700</v>
      </c>
      <c r="N300">
        <v>2</v>
      </c>
      <c r="O300">
        <v>0</v>
      </c>
      <c r="P300">
        <v>205</v>
      </c>
      <c r="Q300">
        <v>0</v>
      </c>
      <c r="R300">
        <v>900</v>
      </c>
      <c r="S300">
        <v>2017</v>
      </c>
      <c r="T300" t="e">
        <v>#N/A</v>
      </c>
      <c r="U300" t="s">
        <v>316</v>
      </c>
      <c r="V300" t="s">
        <v>326</v>
      </c>
    </row>
    <row r="301" spans="1:22" x14ac:dyDescent="0.25">
      <c r="A301" s="1">
        <v>42814</v>
      </c>
      <c r="B301">
        <v>105627</v>
      </c>
      <c r="D301">
        <v>1755457</v>
      </c>
      <c r="E301">
        <v>4235</v>
      </c>
      <c r="F301" t="s">
        <v>32</v>
      </c>
      <c r="G301" t="e">
        <v>#NAME?</v>
      </c>
      <c r="H301">
        <v>1</v>
      </c>
      <c r="I301">
        <v>1130</v>
      </c>
      <c r="K301">
        <v>640</v>
      </c>
      <c r="L301">
        <v>0</v>
      </c>
      <c r="M301">
        <v>31700</v>
      </c>
      <c r="N301">
        <v>1</v>
      </c>
      <c r="O301">
        <v>0</v>
      </c>
      <c r="P301">
        <v>205</v>
      </c>
      <c r="Q301">
        <v>0</v>
      </c>
      <c r="R301">
        <v>750</v>
      </c>
      <c r="S301">
        <v>2017</v>
      </c>
      <c r="T301" t="e">
        <v>#N/A</v>
      </c>
      <c r="U301" t="s">
        <v>316</v>
      </c>
      <c r="V301" t="s">
        <v>326</v>
      </c>
    </row>
    <row r="302" spans="1:22" x14ac:dyDescent="0.25">
      <c r="A302" s="1">
        <v>42814</v>
      </c>
      <c r="B302">
        <v>105627</v>
      </c>
      <c r="D302">
        <v>1755457</v>
      </c>
      <c r="E302">
        <v>4235</v>
      </c>
      <c r="F302" t="s">
        <v>32</v>
      </c>
      <c r="G302" t="e">
        <v>#NAME?</v>
      </c>
      <c r="H302">
        <v>1</v>
      </c>
      <c r="I302">
        <v>1120</v>
      </c>
      <c r="K302">
        <v>640</v>
      </c>
      <c r="L302">
        <v>0</v>
      </c>
      <c r="M302">
        <v>31700</v>
      </c>
      <c r="N302">
        <v>10</v>
      </c>
      <c r="O302">
        <v>0</v>
      </c>
      <c r="P302">
        <v>205</v>
      </c>
      <c r="Q302">
        <v>0</v>
      </c>
      <c r="R302">
        <v>475</v>
      </c>
      <c r="S302">
        <v>2017</v>
      </c>
      <c r="T302" t="e">
        <v>#N/A</v>
      </c>
      <c r="U302" t="s">
        <v>316</v>
      </c>
      <c r="V302" t="s">
        <v>326</v>
      </c>
    </row>
    <row r="303" spans="1:22" x14ac:dyDescent="0.25">
      <c r="A303" s="1">
        <v>42814</v>
      </c>
      <c r="B303">
        <v>105627</v>
      </c>
      <c r="D303">
        <v>1755457</v>
      </c>
      <c r="E303">
        <v>4235</v>
      </c>
      <c r="F303" t="s">
        <v>32</v>
      </c>
      <c r="G303" t="e">
        <v>#NAME?</v>
      </c>
      <c r="H303">
        <v>1</v>
      </c>
      <c r="I303">
        <v>1120</v>
      </c>
      <c r="K303">
        <v>640</v>
      </c>
      <c r="L303">
        <v>0</v>
      </c>
      <c r="M303">
        <v>31700</v>
      </c>
      <c r="N303">
        <v>11</v>
      </c>
      <c r="O303">
        <v>0</v>
      </c>
      <c r="P303">
        <v>205</v>
      </c>
      <c r="Q303">
        <v>0</v>
      </c>
      <c r="R303">
        <v>450</v>
      </c>
      <c r="S303">
        <v>2017</v>
      </c>
      <c r="T303" t="e">
        <v>#N/A</v>
      </c>
      <c r="U303" t="s">
        <v>316</v>
      </c>
      <c r="V303" t="s">
        <v>326</v>
      </c>
    </row>
    <row r="304" spans="1:22" x14ac:dyDescent="0.25">
      <c r="A304" s="1">
        <v>42814</v>
      </c>
      <c r="B304">
        <v>105627</v>
      </c>
      <c r="D304">
        <v>1755463</v>
      </c>
      <c r="E304">
        <v>4235</v>
      </c>
      <c r="F304" t="s">
        <v>32</v>
      </c>
      <c r="G304" t="s">
        <v>384</v>
      </c>
      <c r="H304">
        <v>1</v>
      </c>
      <c r="I304">
        <v>1310</v>
      </c>
      <c r="K304">
        <v>640</v>
      </c>
      <c r="L304">
        <v>0</v>
      </c>
      <c r="M304">
        <v>40000</v>
      </c>
      <c r="N304">
        <v>2</v>
      </c>
      <c r="O304">
        <v>0</v>
      </c>
      <c r="P304">
        <v>205</v>
      </c>
      <c r="Q304">
        <v>0</v>
      </c>
      <c r="R304">
        <v>300</v>
      </c>
      <c r="S304">
        <v>2017</v>
      </c>
      <c r="T304" t="e">
        <v>#N/A</v>
      </c>
      <c r="U304" t="s">
        <v>355</v>
      </c>
      <c r="V304" t="s">
        <v>326</v>
      </c>
    </row>
    <row r="305" spans="1:22" x14ac:dyDescent="0.25">
      <c r="A305" s="1">
        <v>42814</v>
      </c>
      <c r="B305">
        <v>105627</v>
      </c>
      <c r="D305">
        <v>1755463</v>
      </c>
      <c r="E305">
        <v>4235</v>
      </c>
      <c r="F305" t="s">
        <v>32</v>
      </c>
      <c r="G305" t="s">
        <v>564</v>
      </c>
      <c r="H305">
        <v>1</v>
      </c>
      <c r="I305">
        <v>1310</v>
      </c>
      <c r="K305">
        <v>640</v>
      </c>
      <c r="L305">
        <v>0</v>
      </c>
      <c r="M305">
        <v>40000</v>
      </c>
      <c r="N305">
        <v>2</v>
      </c>
      <c r="O305">
        <v>0</v>
      </c>
      <c r="P305">
        <v>205</v>
      </c>
      <c r="Q305">
        <v>0</v>
      </c>
      <c r="R305">
        <v>1468.65</v>
      </c>
      <c r="S305">
        <v>2017</v>
      </c>
      <c r="T305" t="e">
        <v>#N/A</v>
      </c>
      <c r="U305" t="s">
        <v>355</v>
      </c>
      <c r="V305" t="s">
        <v>326</v>
      </c>
    </row>
    <row r="306" spans="1:22" x14ac:dyDescent="0.25">
      <c r="A306" s="1">
        <v>42814</v>
      </c>
      <c r="B306">
        <v>105627</v>
      </c>
      <c r="D306">
        <v>1755463</v>
      </c>
      <c r="E306">
        <v>4235</v>
      </c>
      <c r="F306" t="s">
        <v>32</v>
      </c>
      <c r="G306" t="s">
        <v>565</v>
      </c>
      <c r="H306">
        <v>1</v>
      </c>
      <c r="I306">
        <v>1310</v>
      </c>
      <c r="K306">
        <v>640</v>
      </c>
      <c r="L306">
        <v>0</v>
      </c>
      <c r="M306">
        <v>40000</v>
      </c>
      <c r="N306">
        <v>2</v>
      </c>
      <c r="O306">
        <v>0</v>
      </c>
      <c r="P306">
        <v>205</v>
      </c>
      <c r="Q306">
        <v>0</v>
      </c>
      <c r="R306">
        <v>303.85000000000002</v>
      </c>
      <c r="S306">
        <v>2017</v>
      </c>
      <c r="T306" t="e">
        <v>#N/A</v>
      </c>
      <c r="U306" t="s">
        <v>355</v>
      </c>
      <c r="V306" t="s">
        <v>326</v>
      </c>
    </row>
    <row r="307" spans="1:22" x14ac:dyDescent="0.25">
      <c r="A307" s="1">
        <v>42814</v>
      </c>
      <c r="B307">
        <v>105627</v>
      </c>
      <c r="D307">
        <v>1755463</v>
      </c>
      <c r="E307">
        <v>4235</v>
      </c>
      <c r="F307" t="s">
        <v>32</v>
      </c>
      <c r="G307" t="s">
        <v>566</v>
      </c>
      <c r="H307">
        <v>1</v>
      </c>
      <c r="I307">
        <v>1310</v>
      </c>
      <c r="K307">
        <v>640</v>
      </c>
      <c r="L307">
        <v>0</v>
      </c>
      <c r="M307">
        <v>40000</v>
      </c>
      <c r="N307">
        <v>2</v>
      </c>
      <c r="O307">
        <v>0</v>
      </c>
      <c r="P307">
        <v>205</v>
      </c>
      <c r="Q307">
        <v>0</v>
      </c>
      <c r="R307">
        <v>2238.48</v>
      </c>
      <c r="S307">
        <v>2017</v>
      </c>
      <c r="T307" t="e">
        <v>#N/A</v>
      </c>
      <c r="U307" t="s">
        <v>355</v>
      </c>
      <c r="V307" t="s">
        <v>326</v>
      </c>
    </row>
    <row r="308" spans="1:22" x14ac:dyDescent="0.25">
      <c r="A308" s="1">
        <v>42816</v>
      </c>
      <c r="B308">
        <v>105653</v>
      </c>
      <c r="D308">
        <v>1755447</v>
      </c>
      <c r="E308">
        <v>305</v>
      </c>
      <c r="F308" t="s">
        <v>29</v>
      </c>
      <c r="G308" t="s">
        <v>567</v>
      </c>
      <c r="H308">
        <v>1</v>
      </c>
      <c r="I308">
        <v>1110</v>
      </c>
      <c r="K308">
        <v>640</v>
      </c>
      <c r="L308">
        <v>0</v>
      </c>
      <c r="M308">
        <v>31700</v>
      </c>
      <c r="N308">
        <v>3</v>
      </c>
      <c r="O308">
        <v>0</v>
      </c>
      <c r="P308">
        <v>0</v>
      </c>
      <c r="Q308">
        <v>0</v>
      </c>
      <c r="R308">
        <v>374.5</v>
      </c>
      <c r="S308">
        <v>2017</v>
      </c>
      <c r="T308" t="e">
        <v>#N/A</v>
      </c>
      <c r="U308" t="s">
        <v>316</v>
      </c>
      <c r="V308" t="s">
        <v>326</v>
      </c>
    </row>
    <row r="309" spans="1:22" x14ac:dyDescent="0.25">
      <c r="A309" s="1">
        <v>42816</v>
      </c>
      <c r="B309">
        <v>105653</v>
      </c>
      <c r="D309">
        <v>1755447</v>
      </c>
      <c r="E309">
        <v>305</v>
      </c>
      <c r="F309" t="s">
        <v>29</v>
      </c>
      <c r="G309" t="s">
        <v>568</v>
      </c>
      <c r="H309">
        <v>1</v>
      </c>
      <c r="I309">
        <v>1110</v>
      </c>
      <c r="K309">
        <v>640</v>
      </c>
      <c r="L309">
        <v>0</v>
      </c>
      <c r="M309">
        <v>0</v>
      </c>
      <c r="N309">
        <v>3</v>
      </c>
      <c r="O309">
        <v>0</v>
      </c>
      <c r="P309">
        <v>0</v>
      </c>
      <c r="Q309">
        <v>0</v>
      </c>
      <c r="R309">
        <v>374.5</v>
      </c>
      <c r="S309">
        <v>2017</v>
      </c>
      <c r="T309" t="e">
        <v>#N/A</v>
      </c>
      <c r="U309" t="s">
        <v>316</v>
      </c>
      <c r="V309" t="s">
        <v>326</v>
      </c>
    </row>
    <row r="310" spans="1:22" x14ac:dyDescent="0.25">
      <c r="A310" s="1">
        <v>42816</v>
      </c>
      <c r="B310">
        <v>105653</v>
      </c>
      <c r="D310">
        <v>1755447</v>
      </c>
      <c r="E310">
        <v>305</v>
      </c>
      <c r="F310" t="s">
        <v>29</v>
      </c>
      <c r="G310" t="s">
        <v>567</v>
      </c>
      <c r="H310">
        <v>1</v>
      </c>
      <c r="I310">
        <v>1120</v>
      </c>
      <c r="K310">
        <v>640</v>
      </c>
      <c r="L310">
        <v>0</v>
      </c>
      <c r="M310">
        <v>0</v>
      </c>
      <c r="N310">
        <v>10</v>
      </c>
      <c r="O310">
        <v>0</v>
      </c>
      <c r="P310">
        <v>0</v>
      </c>
      <c r="Q310">
        <v>0</v>
      </c>
      <c r="R310">
        <v>374.5</v>
      </c>
      <c r="S310">
        <v>2017</v>
      </c>
      <c r="T310" t="e">
        <v>#N/A</v>
      </c>
      <c r="U310" t="s">
        <v>316</v>
      </c>
      <c r="V310" t="s">
        <v>326</v>
      </c>
    </row>
    <row r="311" spans="1:22" x14ac:dyDescent="0.25">
      <c r="A311" s="1">
        <v>42816</v>
      </c>
      <c r="B311">
        <v>105653</v>
      </c>
      <c r="D311">
        <v>1755447</v>
      </c>
      <c r="E311">
        <v>305</v>
      </c>
      <c r="F311" t="s">
        <v>29</v>
      </c>
      <c r="G311" t="s">
        <v>568</v>
      </c>
      <c r="H311">
        <v>1</v>
      </c>
      <c r="I311">
        <v>1120</v>
      </c>
      <c r="K311">
        <v>640</v>
      </c>
      <c r="L311">
        <v>0</v>
      </c>
      <c r="M311">
        <v>31700</v>
      </c>
      <c r="N311">
        <v>10</v>
      </c>
      <c r="O311">
        <v>0</v>
      </c>
      <c r="P311">
        <v>0</v>
      </c>
      <c r="Q311">
        <v>0</v>
      </c>
      <c r="R311">
        <v>374.5</v>
      </c>
      <c r="S311">
        <v>2017</v>
      </c>
      <c r="T311" t="e">
        <v>#N/A</v>
      </c>
      <c r="U311" t="s">
        <v>316</v>
      </c>
      <c r="V311" t="s">
        <v>326</v>
      </c>
    </row>
    <row r="312" spans="1:22" x14ac:dyDescent="0.25">
      <c r="A312" s="1">
        <v>42829</v>
      </c>
      <c r="B312">
        <v>105738</v>
      </c>
      <c r="D312">
        <v>1701332</v>
      </c>
      <c r="E312">
        <v>4235</v>
      </c>
      <c r="F312" t="s">
        <v>32</v>
      </c>
      <c r="G312" t="s">
        <v>384</v>
      </c>
      <c r="H312">
        <v>1</v>
      </c>
      <c r="I312">
        <v>1310</v>
      </c>
      <c r="K312">
        <v>640</v>
      </c>
      <c r="L312">
        <v>0</v>
      </c>
      <c r="M312">
        <v>10000</v>
      </c>
      <c r="N312">
        <v>1</v>
      </c>
      <c r="O312">
        <v>0</v>
      </c>
      <c r="P312">
        <v>205</v>
      </c>
      <c r="Q312">
        <v>0</v>
      </c>
      <c r="R312">
        <v>225</v>
      </c>
      <c r="S312">
        <v>2017</v>
      </c>
      <c r="T312" t="e">
        <v>#N/A</v>
      </c>
      <c r="U312" t="s">
        <v>355</v>
      </c>
      <c r="V312" t="s">
        <v>326</v>
      </c>
    </row>
    <row r="313" spans="1:22" x14ac:dyDescent="0.25">
      <c r="A313" s="1">
        <v>42829</v>
      </c>
      <c r="B313">
        <v>105738</v>
      </c>
      <c r="D313">
        <v>1701332</v>
      </c>
      <c r="E313">
        <v>4235</v>
      </c>
      <c r="F313" t="s">
        <v>32</v>
      </c>
      <c r="G313" t="s">
        <v>569</v>
      </c>
      <c r="H313">
        <v>1</v>
      </c>
      <c r="I313">
        <v>1310</v>
      </c>
      <c r="K313">
        <v>640</v>
      </c>
      <c r="L313">
        <v>0</v>
      </c>
      <c r="M313">
        <v>10000</v>
      </c>
      <c r="N313">
        <v>1</v>
      </c>
      <c r="O313">
        <v>0</v>
      </c>
      <c r="P313">
        <v>205</v>
      </c>
      <c r="Q313">
        <v>0</v>
      </c>
      <c r="R313">
        <v>1678.86</v>
      </c>
      <c r="S313">
        <v>2017</v>
      </c>
      <c r="T313" t="e">
        <v>#N/A</v>
      </c>
      <c r="U313" t="s">
        <v>355</v>
      </c>
      <c r="V313" t="s">
        <v>326</v>
      </c>
    </row>
    <row r="314" spans="1:22" x14ac:dyDescent="0.25">
      <c r="A314" s="1">
        <v>42836</v>
      </c>
      <c r="B314">
        <v>105826</v>
      </c>
      <c r="D314">
        <v>1702267</v>
      </c>
      <c r="E314">
        <v>11195</v>
      </c>
      <c r="F314" t="s">
        <v>61</v>
      </c>
      <c r="G314" t="e">
        <v>#NAME?</v>
      </c>
      <c r="H314">
        <v>1</v>
      </c>
      <c r="I314">
        <v>1130</v>
      </c>
      <c r="K314">
        <v>640</v>
      </c>
      <c r="L314">
        <v>0</v>
      </c>
      <c r="M314">
        <v>120000</v>
      </c>
      <c r="N314">
        <v>2</v>
      </c>
      <c r="O314">
        <v>0</v>
      </c>
      <c r="P314">
        <v>0</v>
      </c>
      <c r="Q314">
        <v>0</v>
      </c>
      <c r="R314">
        <v>212</v>
      </c>
      <c r="S314">
        <v>2017</v>
      </c>
      <c r="T314" t="e">
        <v>#N/A</v>
      </c>
      <c r="U314" t="s">
        <v>316</v>
      </c>
      <c r="V314" t="s">
        <v>326</v>
      </c>
    </row>
    <row r="315" spans="1:22" x14ac:dyDescent="0.25">
      <c r="A315" s="1">
        <v>42843</v>
      </c>
      <c r="B315">
        <v>105896</v>
      </c>
      <c r="D315">
        <v>1702252</v>
      </c>
      <c r="E315">
        <v>13192</v>
      </c>
      <c r="F315" t="s">
        <v>504</v>
      </c>
      <c r="G315" t="s">
        <v>570</v>
      </c>
      <c r="H315">
        <v>1</v>
      </c>
      <c r="I315">
        <v>1310</v>
      </c>
      <c r="K315">
        <v>640</v>
      </c>
      <c r="L315">
        <v>0</v>
      </c>
      <c r="M315">
        <v>90000</v>
      </c>
      <c r="N315">
        <v>2</v>
      </c>
      <c r="O315">
        <v>0</v>
      </c>
      <c r="P315">
        <v>205</v>
      </c>
      <c r="Q315">
        <v>0</v>
      </c>
      <c r="R315">
        <v>2431.75</v>
      </c>
      <c r="S315">
        <v>2017</v>
      </c>
      <c r="T315" t="e">
        <v>#N/A</v>
      </c>
      <c r="U315" t="s">
        <v>355</v>
      </c>
      <c r="V315" t="s">
        <v>326</v>
      </c>
    </row>
    <row r="316" spans="1:22" x14ac:dyDescent="0.25">
      <c r="A316" s="1">
        <v>42843</v>
      </c>
      <c r="B316">
        <v>105896</v>
      </c>
      <c r="D316">
        <v>1702252</v>
      </c>
      <c r="E316">
        <v>13192</v>
      </c>
      <c r="F316" t="s">
        <v>504</v>
      </c>
      <c r="G316" t="s">
        <v>571</v>
      </c>
      <c r="H316">
        <v>1</v>
      </c>
      <c r="I316">
        <v>1310</v>
      </c>
      <c r="K316">
        <v>640</v>
      </c>
      <c r="L316">
        <v>0</v>
      </c>
      <c r="M316">
        <v>90000</v>
      </c>
      <c r="N316">
        <v>2</v>
      </c>
      <c r="O316">
        <v>0</v>
      </c>
      <c r="P316">
        <v>205</v>
      </c>
      <c r="Q316">
        <v>0</v>
      </c>
      <c r="R316">
        <v>415</v>
      </c>
      <c r="S316">
        <v>2017</v>
      </c>
      <c r="T316" t="e">
        <v>#N/A</v>
      </c>
      <c r="U316" t="s">
        <v>355</v>
      </c>
      <c r="V316" t="s">
        <v>326</v>
      </c>
    </row>
    <row r="317" spans="1:22" x14ac:dyDescent="0.25">
      <c r="A317" s="1">
        <v>42858</v>
      </c>
      <c r="B317">
        <v>105994</v>
      </c>
      <c r="D317">
        <v>1755483</v>
      </c>
      <c r="E317">
        <v>191</v>
      </c>
      <c r="F317" t="s">
        <v>363</v>
      </c>
      <c r="G317" t="s">
        <v>572</v>
      </c>
      <c r="H317">
        <v>1</v>
      </c>
      <c r="I317">
        <v>2510</v>
      </c>
      <c r="K317">
        <v>640</v>
      </c>
      <c r="L317">
        <v>0</v>
      </c>
      <c r="M317">
        <v>0</v>
      </c>
      <c r="N317">
        <v>55</v>
      </c>
      <c r="O317">
        <v>0</v>
      </c>
      <c r="P317">
        <v>0</v>
      </c>
      <c r="Q317">
        <v>0</v>
      </c>
      <c r="R317">
        <v>954.98</v>
      </c>
      <c r="S317">
        <v>2017</v>
      </c>
      <c r="T317" t="e">
        <v>#N/A</v>
      </c>
      <c r="U317" t="s">
        <v>319</v>
      </c>
      <c r="V317" t="s">
        <v>326</v>
      </c>
    </row>
    <row r="318" spans="1:22" x14ac:dyDescent="0.25">
      <c r="A318" s="1">
        <v>42858</v>
      </c>
      <c r="B318">
        <v>105994</v>
      </c>
      <c r="D318">
        <v>1755483</v>
      </c>
      <c r="E318">
        <v>191</v>
      </c>
      <c r="F318" t="s">
        <v>363</v>
      </c>
      <c r="G318" t="s">
        <v>573</v>
      </c>
      <c r="H318">
        <v>1</v>
      </c>
      <c r="I318">
        <v>2510</v>
      </c>
      <c r="K318">
        <v>640</v>
      </c>
      <c r="L318">
        <v>0</v>
      </c>
      <c r="M318">
        <v>0</v>
      </c>
      <c r="N318">
        <v>55</v>
      </c>
      <c r="O318">
        <v>0</v>
      </c>
      <c r="P318">
        <v>0</v>
      </c>
      <c r="Q318">
        <v>0</v>
      </c>
      <c r="R318">
        <v>0</v>
      </c>
      <c r="S318">
        <v>2017</v>
      </c>
      <c r="T318" t="e">
        <v>#N/A</v>
      </c>
      <c r="U318" t="s">
        <v>319</v>
      </c>
      <c r="V318" t="s">
        <v>326</v>
      </c>
    </row>
    <row r="319" spans="1:22" x14ac:dyDescent="0.25">
      <c r="A319" s="1">
        <v>42886</v>
      </c>
      <c r="B319">
        <v>106350</v>
      </c>
      <c r="D319">
        <v>1755496</v>
      </c>
      <c r="E319">
        <v>4235</v>
      </c>
      <c r="F319" t="s">
        <v>32</v>
      </c>
      <c r="G319" t="s">
        <v>574</v>
      </c>
      <c r="H319">
        <v>1</v>
      </c>
      <c r="I319">
        <v>1310</v>
      </c>
      <c r="K319">
        <v>640</v>
      </c>
      <c r="L319">
        <v>0</v>
      </c>
      <c r="M319">
        <v>90000</v>
      </c>
      <c r="N319">
        <v>2</v>
      </c>
      <c r="O319">
        <v>0</v>
      </c>
      <c r="P319">
        <v>205</v>
      </c>
      <c r="Q319">
        <v>0</v>
      </c>
      <c r="R319">
        <v>2730</v>
      </c>
      <c r="S319">
        <v>2017</v>
      </c>
      <c r="T319" t="e">
        <v>#N/A</v>
      </c>
      <c r="U319" t="s">
        <v>355</v>
      </c>
      <c r="V319" t="s">
        <v>326</v>
      </c>
    </row>
    <row r="320" spans="1:22" x14ac:dyDescent="0.25">
      <c r="A320" s="1">
        <v>42886</v>
      </c>
      <c r="B320">
        <v>106350</v>
      </c>
      <c r="D320">
        <v>1755496</v>
      </c>
      <c r="E320">
        <v>4235</v>
      </c>
      <c r="F320" t="s">
        <v>32</v>
      </c>
      <c r="G320" t="e">
        <v>#NAME?</v>
      </c>
      <c r="H320">
        <v>1</v>
      </c>
      <c r="I320">
        <v>1310</v>
      </c>
      <c r="K320">
        <v>640</v>
      </c>
      <c r="L320">
        <v>0</v>
      </c>
      <c r="M320">
        <v>170000</v>
      </c>
      <c r="N320">
        <v>2</v>
      </c>
      <c r="O320">
        <v>0</v>
      </c>
      <c r="P320">
        <v>205</v>
      </c>
      <c r="Q320">
        <v>0</v>
      </c>
      <c r="R320">
        <v>2100</v>
      </c>
      <c r="S320">
        <v>2017</v>
      </c>
      <c r="T320" t="e">
        <v>#N/A</v>
      </c>
      <c r="U320" t="s">
        <v>355</v>
      </c>
      <c r="V320" t="s">
        <v>326</v>
      </c>
    </row>
    <row r="321" spans="1:22" x14ac:dyDescent="0.25">
      <c r="A321" s="1">
        <v>42891</v>
      </c>
      <c r="B321">
        <v>106387</v>
      </c>
      <c r="D321">
        <v>1702314</v>
      </c>
      <c r="E321">
        <v>11710</v>
      </c>
      <c r="F321" t="s">
        <v>575</v>
      </c>
      <c r="G321" t="s">
        <v>576</v>
      </c>
      <c r="H321">
        <v>1</v>
      </c>
      <c r="I321">
        <v>2720</v>
      </c>
      <c r="K321">
        <v>630</v>
      </c>
      <c r="L321">
        <v>0</v>
      </c>
      <c r="M321">
        <v>0</v>
      </c>
      <c r="N321">
        <v>2</v>
      </c>
      <c r="O321">
        <v>0</v>
      </c>
      <c r="P321">
        <v>900</v>
      </c>
      <c r="Q321">
        <v>0</v>
      </c>
      <c r="R321">
        <v>600</v>
      </c>
      <c r="S321">
        <v>2017</v>
      </c>
      <c r="T321" t="e">
        <v>#N/A</v>
      </c>
      <c r="U321" t="s">
        <v>320</v>
      </c>
      <c r="V321" t="s">
        <v>577</v>
      </c>
    </row>
    <row r="322" spans="1:22" x14ac:dyDescent="0.25">
      <c r="A322" s="1">
        <v>42891</v>
      </c>
      <c r="B322">
        <v>106387</v>
      </c>
      <c r="D322">
        <v>1702314</v>
      </c>
      <c r="E322">
        <v>11710</v>
      </c>
      <c r="F322" t="s">
        <v>575</v>
      </c>
      <c r="G322" t="s">
        <v>578</v>
      </c>
      <c r="H322">
        <v>1</v>
      </c>
      <c r="I322">
        <v>2720</v>
      </c>
      <c r="K322">
        <v>630</v>
      </c>
      <c r="L322">
        <v>0</v>
      </c>
      <c r="M322">
        <v>0</v>
      </c>
      <c r="N322">
        <v>2</v>
      </c>
      <c r="O322">
        <v>0</v>
      </c>
      <c r="P322">
        <v>900</v>
      </c>
      <c r="Q322">
        <v>0</v>
      </c>
      <c r="R322">
        <v>240</v>
      </c>
      <c r="S322">
        <v>2017</v>
      </c>
      <c r="T322" t="e">
        <v>#N/A</v>
      </c>
      <c r="U322" t="s">
        <v>320</v>
      </c>
      <c r="V322" t="s">
        <v>577</v>
      </c>
    </row>
    <row r="323" spans="1:22" x14ac:dyDescent="0.25">
      <c r="A323" s="1">
        <v>42891</v>
      </c>
      <c r="B323">
        <v>106387</v>
      </c>
      <c r="D323">
        <v>1702314</v>
      </c>
      <c r="E323">
        <v>11710</v>
      </c>
      <c r="F323" t="s">
        <v>575</v>
      </c>
      <c r="G323" t="s">
        <v>579</v>
      </c>
      <c r="H323">
        <v>1</v>
      </c>
      <c r="I323">
        <v>2720</v>
      </c>
      <c r="K323">
        <v>630</v>
      </c>
      <c r="L323">
        <v>0</v>
      </c>
      <c r="M323">
        <v>0</v>
      </c>
      <c r="N323">
        <v>2</v>
      </c>
      <c r="O323">
        <v>0</v>
      </c>
      <c r="P323">
        <v>900</v>
      </c>
      <c r="Q323">
        <v>0</v>
      </c>
      <c r="R323">
        <v>200</v>
      </c>
      <c r="S323">
        <v>2017</v>
      </c>
      <c r="T323" t="e">
        <v>#N/A</v>
      </c>
      <c r="U323" t="s">
        <v>320</v>
      </c>
      <c r="V323" t="s">
        <v>577</v>
      </c>
    </row>
    <row r="324" spans="1:22" x14ac:dyDescent="0.25">
      <c r="A324" s="1">
        <v>42891</v>
      </c>
      <c r="B324">
        <v>106387</v>
      </c>
      <c r="D324">
        <v>1702314</v>
      </c>
      <c r="E324">
        <v>11710</v>
      </c>
      <c r="F324" t="s">
        <v>575</v>
      </c>
      <c r="G324" t="s">
        <v>580</v>
      </c>
      <c r="H324">
        <v>1</v>
      </c>
      <c r="I324">
        <v>2720</v>
      </c>
      <c r="K324">
        <v>630</v>
      </c>
      <c r="L324">
        <v>0</v>
      </c>
      <c r="M324">
        <v>0</v>
      </c>
      <c r="N324">
        <v>2</v>
      </c>
      <c r="O324">
        <v>0</v>
      </c>
      <c r="P324">
        <v>900</v>
      </c>
      <c r="Q324">
        <v>0</v>
      </c>
      <c r="R324">
        <v>900</v>
      </c>
      <c r="S324">
        <v>2017</v>
      </c>
      <c r="T324" t="e">
        <v>#N/A</v>
      </c>
      <c r="U324" t="s">
        <v>320</v>
      </c>
      <c r="V324" t="s">
        <v>577</v>
      </c>
    </row>
    <row r="325" spans="1:22" x14ac:dyDescent="0.25">
      <c r="A325" s="1">
        <v>42894</v>
      </c>
      <c r="B325">
        <v>106414</v>
      </c>
      <c r="D325">
        <v>176657</v>
      </c>
      <c r="E325">
        <v>24132</v>
      </c>
      <c r="F325" t="s">
        <v>491</v>
      </c>
      <c r="G325" t="s">
        <v>581</v>
      </c>
      <c r="H325">
        <v>1</v>
      </c>
      <c r="I325">
        <v>2720</v>
      </c>
      <c r="K325">
        <v>640</v>
      </c>
      <c r="L325">
        <v>0</v>
      </c>
      <c r="M325">
        <v>0</v>
      </c>
      <c r="N325">
        <v>3</v>
      </c>
      <c r="O325">
        <v>0</v>
      </c>
      <c r="P325">
        <v>900</v>
      </c>
      <c r="Q325">
        <v>0</v>
      </c>
      <c r="R325">
        <v>2500</v>
      </c>
      <c r="S325">
        <v>2017</v>
      </c>
      <c r="T325" t="e">
        <v>#N/A</v>
      </c>
      <c r="U325" t="s">
        <v>320</v>
      </c>
      <c r="V325" t="s">
        <v>326</v>
      </c>
    </row>
    <row r="326" spans="1:22" x14ac:dyDescent="0.25">
      <c r="A326" s="1">
        <v>42894</v>
      </c>
      <c r="B326">
        <v>106414</v>
      </c>
      <c r="D326">
        <v>176657</v>
      </c>
      <c r="E326">
        <v>24132</v>
      </c>
      <c r="F326" t="s">
        <v>491</v>
      </c>
      <c r="G326" t="s">
        <v>582</v>
      </c>
      <c r="H326">
        <v>1</v>
      </c>
      <c r="I326">
        <v>2720</v>
      </c>
      <c r="K326">
        <v>640</v>
      </c>
      <c r="L326">
        <v>0</v>
      </c>
      <c r="M326">
        <v>0</v>
      </c>
      <c r="N326">
        <v>4</v>
      </c>
      <c r="O326">
        <v>0</v>
      </c>
      <c r="P326">
        <v>900</v>
      </c>
      <c r="Q326">
        <v>0</v>
      </c>
      <c r="R326">
        <v>2500</v>
      </c>
      <c r="S326">
        <v>2017</v>
      </c>
      <c r="T326" t="e">
        <v>#N/A</v>
      </c>
      <c r="U326" t="s">
        <v>320</v>
      </c>
      <c r="V326" t="s">
        <v>326</v>
      </c>
    </row>
    <row r="327" spans="1:22" x14ac:dyDescent="0.25">
      <c r="A327" s="1">
        <v>42900</v>
      </c>
      <c r="B327">
        <v>106492</v>
      </c>
      <c r="D327">
        <v>1755502</v>
      </c>
      <c r="E327">
        <v>305</v>
      </c>
      <c r="F327" t="s">
        <v>29</v>
      </c>
      <c r="G327" t="s">
        <v>583</v>
      </c>
      <c r="H327">
        <v>1</v>
      </c>
      <c r="I327">
        <v>2212</v>
      </c>
      <c r="K327">
        <v>640</v>
      </c>
      <c r="L327">
        <v>0</v>
      </c>
      <c r="M327">
        <v>0</v>
      </c>
      <c r="N327">
        <v>1</v>
      </c>
      <c r="O327">
        <v>0</v>
      </c>
      <c r="P327">
        <v>0</v>
      </c>
      <c r="Q327">
        <v>0</v>
      </c>
      <c r="R327">
        <v>271.29000000000002</v>
      </c>
      <c r="S327">
        <v>2017</v>
      </c>
      <c r="T327" t="e">
        <v>#N/A</v>
      </c>
      <c r="U327" t="s">
        <v>357</v>
      </c>
      <c r="V327" t="s">
        <v>326</v>
      </c>
    </row>
    <row r="328" spans="1:22" x14ac:dyDescent="0.25">
      <c r="A328" s="1">
        <v>42900</v>
      </c>
      <c r="B328">
        <v>106492</v>
      </c>
      <c r="D328">
        <v>1755502</v>
      </c>
      <c r="E328">
        <v>305</v>
      </c>
      <c r="F328" t="s">
        <v>29</v>
      </c>
      <c r="G328" t="s">
        <v>584</v>
      </c>
      <c r="H328">
        <v>1</v>
      </c>
      <c r="I328">
        <v>2212</v>
      </c>
      <c r="K328">
        <v>640</v>
      </c>
      <c r="L328">
        <v>0</v>
      </c>
      <c r="M328">
        <v>0</v>
      </c>
      <c r="N328">
        <v>2</v>
      </c>
      <c r="O328">
        <v>0</v>
      </c>
      <c r="P328">
        <v>0</v>
      </c>
      <c r="Q328">
        <v>0</v>
      </c>
      <c r="R328">
        <v>271.29000000000002</v>
      </c>
      <c r="S328">
        <v>2017</v>
      </c>
      <c r="T328" t="e">
        <v>#N/A</v>
      </c>
      <c r="U328" t="s">
        <v>357</v>
      </c>
      <c r="V328" t="s">
        <v>326</v>
      </c>
    </row>
    <row r="329" spans="1:22" x14ac:dyDescent="0.25">
      <c r="A329" s="1">
        <v>42900</v>
      </c>
      <c r="B329">
        <v>106492</v>
      </c>
      <c r="D329">
        <v>1755502</v>
      </c>
      <c r="E329">
        <v>305</v>
      </c>
      <c r="F329" t="s">
        <v>29</v>
      </c>
      <c r="G329" t="s">
        <v>584</v>
      </c>
      <c r="H329">
        <v>1</v>
      </c>
      <c r="I329">
        <v>2212</v>
      </c>
      <c r="K329">
        <v>640</v>
      </c>
      <c r="L329">
        <v>0</v>
      </c>
      <c r="M329">
        <v>0</v>
      </c>
      <c r="N329">
        <v>3</v>
      </c>
      <c r="O329">
        <v>0</v>
      </c>
      <c r="P329">
        <v>0</v>
      </c>
      <c r="Q329">
        <v>0</v>
      </c>
      <c r="R329">
        <v>271.29000000000002</v>
      </c>
      <c r="S329">
        <v>2017</v>
      </c>
      <c r="T329" t="e">
        <v>#N/A</v>
      </c>
      <c r="U329" t="s">
        <v>357</v>
      </c>
      <c r="V329" t="s">
        <v>326</v>
      </c>
    </row>
    <row r="330" spans="1:22" x14ac:dyDescent="0.25">
      <c r="A330" s="1">
        <v>42900</v>
      </c>
      <c r="B330">
        <v>106492</v>
      </c>
      <c r="D330">
        <v>1755502</v>
      </c>
      <c r="E330">
        <v>305</v>
      </c>
      <c r="F330" t="s">
        <v>29</v>
      </c>
      <c r="G330" t="s">
        <v>584</v>
      </c>
      <c r="H330">
        <v>1</v>
      </c>
      <c r="I330">
        <v>2212</v>
      </c>
      <c r="K330">
        <v>640</v>
      </c>
      <c r="L330">
        <v>0</v>
      </c>
      <c r="M330">
        <v>0</v>
      </c>
      <c r="N330">
        <v>4</v>
      </c>
      <c r="O330">
        <v>0</v>
      </c>
      <c r="P330">
        <v>0</v>
      </c>
      <c r="Q330">
        <v>0</v>
      </c>
      <c r="R330">
        <v>271.29000000000002</v>
      </c>
      <c r="S330">
        <v>2017</v>
      </c>
      <c r="T330" t="e">
        <v>#N/A</v>
      </c>
      <c r="U330" t="s">
        <v>357</v>
      </c>
      <c r="V330" t="s">
        <v>326</v>
      </c>
    </row>
    <row r="331" spans="1:22" x14ac:dyDescent="0.25">
      <c r="A331" s="1">
        <v>42900</v>
      </c>
      <c r="B331">
        <v>106492</v>
      </c>
      <c r="D331">
        <v>1755502</v>
      </c>
      <c r="E331">
        <v>305</v>
      </c>
      <c r="F331" t="s">
        <v>29</v>
      </c>
      <c r="G331" t="s">
        <v>584</v>
      </c>
      <c r="H331">
        <v>1</v>
      </c>
      <c r="I331">
        <v>2212</v>
      </c>
      <c r="K331">
        <v>640</v>
      </c>
      <c r="L331">
        <v>0</v>
      </c>
      <c r="M331">
        <v>0</v>
      </c>
      <c r="N331">
        <v>8</v>
      </c>
      <c r="O331">
        <v>0</v>
      </c>
      <c r="P331">
        <v>0</v>
      </c>
      <c r="Q331">
        <v>0</v>
      </c>
      <c r="R331">
        <v>271.27999999999997</v>
      </c>
      <c r="S331">
        <v>2017</v>
      </c>
      <c r="T331" t="e">
        <v>#N/A</v>
      </c>
      <c r="U331" t="s">
        <v>357</v>
      </c>
      <c r="V331" t="s">
        <v>326</v>
      </c>
    </row>
    <row r="332" spans="1:22" x14ac:dyDescent="0.25">
      <c r="A332" s="1">
        <v>42900</v>
      </c>
      <c r="B332">
        <v>106492</v>
      </c>
      <c r="D332">
        <v>1755502</v>
      </c>
      <c r="E332">
        <v>305</v>
      </c>
      <c r="F332" t="s">
        <v>29</v>
      </c>
      <c r="G332" t="s">
        <v>584</v>
      </c>
      <c r="H332">
        <v>1</v>
      </c>
      <c r="I332">
        <v>2212</v>
      </c>
      <c r="K332">
        <v>640</v>
      </c>
      <c r="L332">
        <v>0</v>
      </c>
      <c r="M332">
        <v>0</v>
      </c>
      <c r="N332">
        <v>10</v>
      </c>
      <c r="O332">
        <v>0</v>
      </c>
      <c r="P332">
        <v>0</v>
      </c>
      <c r="Q332">
        <v>0</v>
      </c>
      <c r="R332">
        <v>271.27999999999997</v>
      </c>
      <c r="S332">
        <v>2017</v>
      </c>
      <c r="T332" t="e">
        <v>#N/A</v>
      </c>
      <c r="U332" t="s">
        <v>357</v>
      </c>
      <c r="V332" t="s">
        <v>326</v>
      </c>
    </row>
    <row r="333" spans="1:22" x14ac:dyDescent="0.25">
      <c r="A333" s="1">
        <v>42900</v>
      </c>
      <c r="B333">
        <v>106492</v>
      </c>
      <c r="D333">
        <v>1755502</v>
      </c>
      <c r="E333">
        <v>305</v>
      </c>
      <c r="F333" t="s">
        <v>29</v>
      </c>
      <c r="G333" t="s">
        <v>584</v>
      </c>
      <c r="H333">
        <v>1</v>
      </c>
      <c r="I333">
        <v>2212</v>
      </c>
      <c r="K333">
        <v>640</v>
      </c>
      <c r="L333">
        <v>0</v>
      </c>
      <c r="M333">
        <v>0</v>
      </c>
      <c r="N333">
        <v>11</v>
      </c>
      <c r="O333">
        <v>0</v>
      </c>
      <c r="P333">
        <v>0</v>
      </c>
      <c r="Q333">
        <v>0</v>
      </c>
      <c r="R333">
        <v>271.27999999999997</v>
      </c>
      <c r="S333">
        <v>2017</v>
      </c>
      <c r="T333" t="e">
        <v>#N/A</v>
      </c>
      <c r="U333" t="s">
        <v>357</v>
      </c>
      <c r="V333" t="s">
        <v>326</v>
      </c>
    </row>
    <row r="334" spans="1:22" x14ac:dyDescent="0.25">
      <c r="A334" s="1">
        <v>42900</v>
      </c>
      <c r="B334">
        <v>106493</v>
      </c>
      <c r="D334">
        <v>1755496</v>
      </c>
      <c r="E334">
        <v>4235</v>
      </c>
      <c r="F334" t="s">
        <v>32</v>
      </c>
      <c r="G334" t="s">
        <v>585</v>
      </c>
      <c r="H334">
        <v>1</v>
      </c>
      <c r="I334">
        <v>1310</v>
      </c>
      <c r="K334">
        <v>640</v>
      </c>
      <c r="L334">
        <v>0</v>
      </c>
      <c r="M334">
        <v>90000</v>
      </c>
      <c r="N334">
        <v>2</v>
      </c>
      <c r="O334">
        <v>0</v>
      </c>
      <c r="P334">
        <v>205</v>
      </c>
      <c r="Q334">
        <v>0</v>
      </c>
      <c r="R334">
        <v>325</v>
      </c>
      <c r="S334">
        <v>2017</v>
      </c>
      <c r="T334" t="e">
        <v>#N/A</v>
      </c>
      <c r="U334" t="s">
        <v>355</v>
      </c>
      <c r="V334" t="s">
        <v>326</v>
      </c>
    </row>
    <row r="335" spans="1:22" x14ac:dyDescent="0.25">
      <c r="A335" s="1">
        <v>42900</v>
      </c>
      <c r="B335">
        <v>106493</v>
      </c>
      <c r="D335">
        <v>1755496</v>
      </c>
      <c r="E335">
        <v>4235</v>
      </c>
      <c r="F335" t="s">
        <v>32</v>
      </c>
      <c r="G335" t="e">
        <v>#NAME?</v>
      </c>
      <c r="H335">
        <v>1</v>
      </c>
      <c r="I335">
        <v>1310</v>
      </c>
      <c r="K335">
        <v>640</v>
      </c>
      <c r="L335">
        <v>0</v>
      </c>
      <c r="M335">
        <v>170000</v>
      </c>
      <c r="N335">
        <v>2</v>
      </c>
      <c r="O335">
        <v>0</v>
      </c>
      <c r="P335">
        <v>205</v>
      </c>
      <c r="Q335">
        <v>0</v>
      </c>
      <c r="R335">
        <v>250</v>
      </c>
      <c r="S335">
        <v>2017</v>
      </c>
      <c r="T335" t="e">
        <v>#N/A</v>
      </c>
      <c r="U335" t="s">
        <v>355</v>
      </c>
      <c r="V335" t="s">
        <v>326</v>
      </c>
    </row>
    <row r="336" spans="1:22" x14ac:dyDescent="0.25">
      <c r="A336" s="1">
        <v>42900</v>
      </c>
      <c r="B336">
        <v>106493</v>
      </c>
      <c r="D336">
        <v>1755500</v>
      </c>
      <c r="E336">
        <v>4235</v>
      </c>
      <c r="F336" t="s">
        <v>32</v>
      </c>
      <c r="G336" t="s">
        <v>574</v>
      </c>
      <c r="H336">
        <v>1</v>
      </c>
      <c r="I336">
        <v>1130</v>
      </c>
      <c r="K336">
        <v>640</v>
      </c>
      <c r="L336">
        <v>0</v>
      </c>
      <c r="M336">
        <v>31700</v>
      </c>
      <c r="N336">
        <v>2</v>
      </c>
      <c r="O336">
        <v>0</v>
      </c>
      <c r="P336">
        <v>205</v>
      </c>
      <c r="Q336">
        <v>0</v>
      </c>
      <c r="R336">
        <v>9240</v>
      </c>
      <c r="S336">
        <v>2017</v>
      </c>
      <c r="T336" t="e">
        <v>#N/A</v>
      </c>
      <c r="U336" t="s">
        <v>316</v>
      </c>
      <c r="V336" t="s">
        <v>326</v>
      </c>
    </row>
    <row r="337" spans="1:22" x14ac:dyDescent="0.25">
      <c r="A337" s="1">
        <v>42900</v>
      </c>
      <c r="B337">
        <v>106493</v>
      </c>
      <c r="D337">
        <v>1755500</v>
      </c>
      <c r="E337">
        <v>4235</v>
      </c>
      <c r="F337" t="s">
        <v>32</v>
      </c>
      <c r="G337" t="s">
        <v>585</v>
      </c>
      <c r="H337">
        <v>1</v>
      </c>
      <c r="I337">
        <v>1130</v>
      </c>
      <c r="K337">
        <v>640</v>
      </c>
      <c r="L337">
        <v>0</v>
      </c>
      <c r="M337">
        <v>31700</v>
      </c>
      <c r="N337">
        <v>2</v>
      </c>
      <c r="O337">
        <v>0</v>
      </c>
      <c r="P337">
        <v>205</v>
      </c>
      <c r="Q337">
        <v>0</v>
      </c>
      <c r="R337">
        <v>1100</v>
      </c>
      <c r="S337">
        <v>2017</v>
      </c>
      <c r="T337" t="e">
        <v>#N/A</v>
      </c>
      <c r="U337" t="s">
        <v>316</v>
      </c>
      <c r="V337" t="s">
        <v>326</v>
      </c>
    </row>
    <row r="338" spans="1:22" x14ac:dyDescent="0.25">
      <c r="A338" s="1">
        <v>42900</v>
      </c>
      <c r="B338">
        <v>106494</v>
      </c>
      <c r="D338">
        <v>1755501</v>
      </c>
      <c r="E338">
        <v>1120</v>
      </c>
      <c r="F338" t="s">
        <v>24</v>
      </c>
      <c r="G338" t="s">
        <v>586</v>
      </c>
      <c r="H338">
        <v>1</v>
      </c>
      <c r="I338">
        <v>1110</v>
      </c>
      <c r="K338">
        <v>640</v>
      </c>
      <c r="L338">
        <v>0</v>
      </c>
      <c r="M338">
        <v>31700</v>
      </c>
      <c r="N338">
        <v>3</v>
      </c>
      <c r="O338">
        <v>0</v>
      </c>
      <c r="P338">
        <v>205</v>
      </c>
      <c r="Q338">
        <v>0</v>
      </c>
      <c r="R338">
        <v>555</v>
      </c>
      <c r="S338">
        <v>2017</v>
      </c>
      <c r="T338" t="e">
        <v>#N/A</v>
      </c>
      <c r="U338" t="s">
        <v>316</v>
      </c>
      <c r="V338" t="s">
        <v>326</v>
      </c>
    </row>
    <row r="339" spans="1:22" x14ac:dyDescent="0.25">
      <c r="A339" s="1">
        <v>42900</v>
      </c>
      <c r="B339">
        <v>106494</v>
      </c>
      <c r="D339">
        <v>1755501</v>
      </c>
      <c r="E339">
        <v>1120</v>
      </c>
      <c r="F339" t="s">
        <v>24</v>
      </c>
      <c r="G339" t="e">
        <v>#NAME?</v>
      </c>
      <c r="H339">
        <v>1</v>
      </c>
      <c r="I339">
        <v>1110</v>
      </c>
      <c r="K339">
        <v>640</v>
      </c>
      <c r="L339">
        <v>0</v>
      </c>
      <c r="M339">
        <v>31700</v>
      </c>
      <c r="N339">
        <v>4</v>
      </c>
      <c r="O339">
        <v>0</v>
      </c>
      <c r="P339">
        <v>205</v>
      </c>
      <c r="Q339">
        <v>0</v>
      </c>
      <c r="R339">
        <v>555</v>
      </c>
      <c r="S339">
        <v>2017</v>
      </c>
      <c r="T339" t="e">
        <v>#N/A</v>
      </c>
      <c r="U339" t="s">
        <v>316</v>
      </c>
      <c r="V339" t="s">
        <v>326</v>
      </c>
    </row>
    <row r="340" spans="1:22" x14ac:dyDescent="0.25">
      <c r="A340" s="1">
        <v>42900</v>
      </c>
      <c r="B340">
        <v>106494</v>
      </c>
      <c r="D340">
        <v>1755501</v>
      </c>
      <c r="E340">
        <v>1120</v>
      </c>
      <c r="F340" t="s">
        <v>24</v>
      </c>
      <c r="G340" t="e">
        <v>#NAME?</v>
      </c>
      <c r="H340">
        <v>1</v>
      </c>
      <c r="I340">
        <v>1110</v>
      </c>
      <c r="K340">
        <v>640</v>
      </c>
      <c r="L340">
        <v>0</v>
      </c>
      <c r="M340">
        <v>31700</v>
      </c>
      <c r="N340">
        <v>8</v>
      </c>
      <c r="O340">
        <v>0</v>
      </c>
      <c r="P340">
        <v>205</v>
      </c>
      <c r="Q340">
        <v>0</v>
      </c>
      <c r="R340">
        <v>555</v>
      </c>
      <c r="S340">
        <v>2017</v>
      </c>
      <c r="T340" t="e">
        <v>#N/A</v>
      </c>
      <c r="U340" t="s">
        <v>316</v>
      </c>
      <c r="V340" t="s">
        <v>326</v>
      </c>
    </row>
    <row r="341" spans="1:22" x14ac:dyDescent="0.25">
      <c r="A341" s="1">
        <v>42900</v>
      </c>
      <c r="B341">
        <v>106494</v>
      </c>
      <c r="D341">
        <v>1755501</v>
      </c>
      <c r="E341">
        <v>1120</v>
      </c>
      <c r="F341" t="s">
        <v>24</v>
      </c>
      <c r="G341" t="e">
        <v>#NAME?</v>
      </c>
      <c r="H341">
        <v>1</v>
      </c>
      <c r="I341">
        <v>1120</v>
      </c>
      <c r="K341">
        <v>640</v>
      </c>
      <c r="L341">
        <v>0</v>
      </c>
      <c r="M341">
        <v>31700</v>
      </c>
      <c r="N341">
        <v>10</v>
      </c>
      <c r="O341">
        <v>0</v>
      </c>
      <c r="P341">
        <v>205</v>
      </c>
      <c r="Q341">
        <v>0</v>
      </c>
      <c r="R341">
        <v>555</v>
      </c>
      <c r="S341">
        <v>2017</v>
      </c>
      <c r="T341" t="e">
        <v>#N/A</v>
      </c>
      <c r="U341" t="s">
        <v>316</v>
      </c>
      <c r="V341" t="s">
        <v>326</v>
      </c>
    </row>
    <row r="342" spans="1:22" x14ac:dyDescent="0.25">
      <c r="A342" s="1">
        <v>42900</v>
      </c>
      <c r="B342">
        <v>106494</v>
      </c>
      <c r="D342">
        <v>1755501</v>
      </c>
      <c r="E342">
        <v>1120</v>
      </c>
      <c r="F342" t="s">
        <v>24</v>
      </c>
      <c r="G342" t="e">
        <v>#NAME?</v>
      </c>
      <c r="H342">
        <v>1</v>
      </c>
      <c r="I342">
        <v>1120</v>
      </c>
      <c r="K342">
        <v>640</v>
      </c>
      <c r="L342">
        <v>0</v>
      </c>
      <c r="M342">
        <v>31700</v>
      </c>
      <c r="N342">
        <v>11</v>
      </c>
      <c r="O342">
        <v>0</v>
      </c>
      <c r="P342">
        <v>205</v>
      </c>
      <c r="Q342">
        <v>0</v>
      </c>
      <c r="R342">
        <v>555</v>
      </c>
      <c r="S342">
        <v>2017</v>
      </c>
      <c r="T342" t="e">
        <v>#N/A</v>
      </c>
      <c r="U342" t="s">
        <v>316</v>
      </c>
      <c r="V342" t="s">
        <v>326</v>
      </c>
    </row>
    <row r="343" spans="1:22" x14ac:dyDescent="0.25">
      <c r="A343" s="1">
        <v>42900</v>
      </c>
      <c r="B343">
        <v>106494</v>
      </c>
      <c r="D343">
        <v>1755501</v>
      </c>
      <c r="E343">
        <v>1120</v>
      </c>
      <c r="F343" t="s">
        <v>24</v>
      </c>
      <c r="G343" t="e">
        <v>#NAME?</v>
      </c>
      <c r="H343">
        <v>1</v>
      </c>
      <c r="I343">
        <v>1130</v>
      </c>
      <c r="K343">
        <v>640</v>
      </c>
      <c r="L343">
        <v>0</v>
      </c>
      <c r="M343">
        <v>31700</v>
      </c>
      <c r="N343">
        <v>1</v>
      </c>
      <c r="O343">
        <v>0</v>
      </c>
      <c r="P343">
        <v>205</v>
      </c>
      <c r="Q343">
        <v>0</v>
      </c>
      <c r="R343">
        <v>555</v>
      </c>
      <c r="S343">
        <v>2017</v>
      </c>
      <c r="T343" t="e">
        <v>#N/A</v>
      </c>
      <c r="U343" t="s">
        <v>316</v>
      </c>
      <c r="V343" t="s">
        <v>326</v>
      </c>
    </row>
    <row r="344" spans="1:22" x14ac:dyDescent="0.25">
      <c r="A344" s="1">
        <v>42900</v>
      </c>
      <c r="B344">
        <v>106494</v>
      </c>
      <c r="D344">
        <v>1755501</v>
      </c>
      <c r="E344">
        <v>1120</v>
      </c>
      <c r="F344" t="s">
        <v>24</v>
      </c>
      <c r="G344" t="e">
        <v>#NAME?</v>
      </c>
      <c r="H344">
        <v>1</v>
      </c>
      <c r="I344">
        <v>1130</v>
      </c>
      <c r="K344">
        <v>640</v>
      </c>
      <c r="L344">
        <v>0</v>
      </c>
      <c r="M344">
        <v>31700</v>
      </c>
      <c r="N344">
        <v>2</v>
      </c>
      <c r="O344">
        <v>0</v>
      </c>
      <c r="P344">
        <v>205</v>
      </c>
      <c r="Q344">
        <v>0</v>
      </c>
      <c r="R344">
        <v>555</v>
      </c>
      <c r="S344">
        <v>2017</v>
      </c>
      <c r="T344" t="e">
        <v>#N/A</v>
      </c>
      <c r="U344" t="s">
        <v>316</v>
      </c>
      <c r="V344" t="s">
        <v>326</v>
      </c>
    </row>
    <row r="345" spans="1:22" x14ac:dyDescent="0.25">
      <c r="A345" s="1">
        <v>42900</v>
      </c>
      <c r="B345">
        <v>106494</v>
      </c>
      <c r="D345">
        <v>1755501</v>
      </c>
      <c r="E345">
        <v>1120</v>
      </c>
      <c r="F345" t="s">
        <v>24</v>
      </c>
      <c r="G345" t="s">
        <v>587</v>
      </c>
      <c r="H345">
        <v>1</v>
      </c>
      <c r="I345">
        <v>1110</v>
      </c>
      <c r="K345">
        <v>640</v>
      </c>
      <c r="L345">
        <v>0</v>
      </c>
      <c r="M345">
        <v>31700</v>
      </c>
      <c r="N345">
        <v>3</v>
      </c>
      <c r="O345">
        <v>0</v>
      </c>
      <c r="P345">
        <v>205</v>
      </c>
      <c r="Q345">
        <v>0</v>
      </c>
      <c r="R345">
        <v>103</v>
      </c>
      <c r="S345">
        <v>2017</v>
      </c>
      <c r="T345" t="e">
        <v>#N/A</v>
      </c>
      <c r="U345" t="s">
        <v>316</v>
      </c>
      <c r="V345" t="s">
        <v>326</v>
      </c>
    </row>
    <row r="346" spans="1:22" x14ac:dyDescent="0.25">
      <c r="A346" s="1">
        <v>42900</v>
      </c>
      <c r="B346">
        <v>106494</v>
      </c>
      <c r="D346">
        <v>1755501</v>
      </c>
      <c r="E346">
        <v>1120</v>
      </c>
      <c r="F346" t="s">
        <v>24</v>
      </c>
      <c r="G346" t="s">
        <v>588</v>
      </c>
      <c r="H346">
        <v>1</v>
      </c>
      <c r="I346">
        <v>1110</v>
      </c>
      <c r="K346">
        <v>640</v>
      </c>
      <c r="L346">
        <v>0</v>
      </c>
      <c r="M346">
        <v>31700</v>
      </c>
      <c r="N346">
        <v>4</v>
      </c>
      <c r="O346">
        <v>0</v>
      </c>
      <c r="P346">
        <v>205</v>
      </c>
      <c r="Q346">
        <v>0</v>
      </c>
      <c r="R346">
        <v>103</v>
      </c>
      <c r="S346">
        <v>2017</v>
      </c>
      <c r="T346" t="e">
        <v>#N/A</v>
      </c>
      <c r="U346" t="s">
        <v>316</v>
      </c>
      <c r="V346" t="s">
        <v>326</v>
      </c>
    </row>
    <row r="347" spans="1:22" x14ac:dyDescent="0.25">
      <c r="A347" s="1">
        <v>42900</v>
      </c>
      <c r="B347">
        <v>106494</v>
      </c>
      <c r="D347">
        <v>1755501</v>
      </c>
      <c r="E347">
        <v>1120</v>
      </c>
      <c r="F347" t="s">
        <v>24</v>
      </c>
      <c r="G347" t="s">
        <v>588</v>
      </c>
      <c r="H347">
        <v>1</v>
      </c>
      <c r="I347">
        <v>1110</v>
      </c>
      <c r="K347">
        <v>640</v>
      </c>
      <c r="L347">
        <v>0</v>
      </c>
      <c r="M347">
        <v>31700</v>
      </c>
      <c r="N347">
        <v>8</v>
      </c>
      <c r="O347">
        <v>0</v>
      </c>
      <c r="P347">
        <v>205</v>
      </c>
      <c r="Q347">
        <v>0</v>
      </c>
      <c r="R347">
        <v>103</v>
      </c>
      <c r="S347">
        <v>2017</v>
      </c>
      <c r="T347" t="e">
        <v>#N/A</v>
      </c>
      <c r="U347" t="s">
        <v>316</v>
      </c>
      <c r="V347" t="s">
        <v>326</v>
      </c>
    </row>
    <row r="348" spans="1:22" x14ac:dyDescent="0.25">
      <c r="A348" s="1">
        <v>42900</v>
      </c>
      <c r="B348">
        <v>106494</v>
      </c>
      <c r="D348">
        <v>1755501</v>
      </c>
      <c r="E348">
        <v>1120</v>
      </c>
      <c r="F348" t="s">
        <v>24</v>
      </c>
      <c r="G348" t="s">
        <v>588</v>
      </c>
      <c r="H348">
        <v>1</v>
      </c>
      <c r="I348">
        <v>1120</v>
      </c>
      <c r="K348">
        <v>640</v>
      </c>
      <c r="L348">
        <v>0</v>
      </c>
      <c r="M348">
        <v>31700</v>
      </c>
      <c r="N348">
        <v>10</v>
      </c>
      <c r="O348">
        <v>0</v>
      </c>
      <c r="P348">
        <v>205</v>
      </c>
      <c r="Q348">
        <v>0</v>
      </c>
      <c r="R348">
        <v>103</v>
      </c>
      <c r="S348">
        <v>2017</v>
      </c>
      <c r="T348" t="e">
        <v>#N/A</v>
      </c>
      <c r="U348" t="s">
        <v>316</v>
      </c>
      <c r="V348" t="s">
        <v>326</v>
      </c>
    </row>
    <row r="349" spans="1:22" x14ac:dyDescent="0.25">
      <c r="A349" s="1">
        <v>42900</v>
      </c>
      <c r="B349">
        <v>106494</v>
      </c>
      <c r="D349">
        <v>1755501</v>
      </c>
      <c r="E349">
        <v>1120</v>
      </c>
      <c r="F349" t="s">
        <v>24</v>
      </c>
      <c r="G349" t="s">
        <v>588</v>
      </c>
      <c r="H349">
        <v>1</v>
      </c>
      <c r="I349">
        <v>1120</v>
      </c>
      <c r="K349">
        <v>640</v>
      </c>
      <c r="L349">
        <v>0</v>
      </c>
      <c r="M349">
        <v>31700</v>
      </c>
      <c r="N349">
        <v>11</v>
      </c>
      <c r="O349">
        <v>0</v>
      </c>
      <c r="P349">
        <v>205</v>
      </c>
      <c r="Q349">
        <v>0</v>
      </c>
      <c r="R349">
        <v>103</v>
      </c>
      <c r="S349">
        <v>2017</v>
      </c>
      <c r="T349" t="e">
        <v>#N/A</v>
      </c>
      <c r="U349" t="s">
        <v>316</v>
      </c>
      <c r="V349" t="s">
        <v>326</v>
      </c>
    </row>
    <row r="350" spans="1:22" x14ac:dyDescent="0.25">
      <c r="A350" s="1">
        <v>42900</v>
      </c>
      <c r="B350">
        <v>106494</v>
      </c>
      <c r="D350">
        <v>1755501</v>
      </c>
      <c r="E350">
        <v>1120</v>
      </c>
      <c r="F350" t="s">
        <v>24</v>
      </c>
      <c r="G350" t="s">
        <v>588</v>
      </c>
      <c r="H350">
        <v>1</v>
      </c>
      <c r="I350">
        <v>1130</v>
      </c>
      <c r="K350">
        <v>640</v>
      </c>
      <c r="L350">
        <v>0</v>
      </c>
      <c r="M350">
        <v>31700</v>
      </c>
      <c r="N350">
        <v>1</v>
      </c>
      <c r="O350">
        <v>0</v>
      </c>
      <c r="P350">
        <v>205</v>
      </c>
      <c r="Q350">
        <v>0</v>
      </c>
      <c r="R350">
        <v>103</v>
      </c>
      <c r="S350">
        <v>2017</v>
      </c>
      <c r="T350" t="e">
        <v>#N/A</v>
      </c>
      <c r="U350" t="s">
        <v>316</v>
      </c>
      <c r="V350" t="s">
        <v>326</v>
      </c>
    </row>
    <row r="351" spans="1:22" x14ac:dyDescent="0.25">
      <c r="A351" s="1">
        <v>42900</v>
      </c>
      <c r="B351">
        <v>106494</v>
      </c>
      <c r="D351">
        <v>1755501</v>
      </c>
      <c r="E351">
        <v>1120</v>
      </c>
      <c r="F351" t="s">
        <v>24</v>
      </c>
      <c r="G351" t="s">
        <v>588</v>
      </c>
      <c r="H351">
        <v>1</v>
      </c>
      <c r="I351">
        <v>1130</v>
      </c>
      <c r="K351">
        <v>640</v>
      </c>
      <c r="L351">
        <v>0</v>
      </c>
      <c r="M351">
        <v>31700</v>
      </c>
      <c r="N351">
        <v>2</v>
      </c>
      <c r="O351">
        <v>0</v>
      </c>
      <c r="P351">
        <v>205</v>
      </c>
      <c r="Q351">
        <v>0</v>
      </c>
      <c r="R351">
        <v>103</v>
      </c>
      <c r="S351">
        <v>2017</v>
      </c>
      <c r="T351" t="e">
        <v>#N/A</v>
      </c>
      <c r="U351" t="s">
        <v>316</v>
      </c>
      <c r="V351" t="s">
        <v>326</v>
      </c>
    </row>
    <row r="352" spans="1:22" x14ac:dyDescent="0.25">
      <c r="A352" s="1">
        <v>42900</v>
      </c>
      <c r="B352">
        <v>106494</v>
      </c>
      <c r="D352">
        <v>1755501</v>
      </c>
      <c r="E352">
        <v>1120</v>
      </c>
      <c r="F352" t="s">
        <v>24</v>
      </c>
      <c r="G352" t="s">
        <v>25</v>
      </c>
      <c r="H352">
        <v>1</v>
      </c>
      <c r="I352">
        <v>1110</v>
      </c>
      <c r="K352">
        <v>640</v>
      </c>
      <c r="L352">
        <v>0</v>
      </c>
      <c r="M352">
        <v>31700</v>
      </c>
      <c r="N352">
        <v>3</v>
      </c>
      <c r="O352">
        <v>0</v>
      </c>
      <c r="P352">
        <v>205</v>
      </c>
      <c r="Q352">
        <v>0</v>
      </c>
      <c r="R352">
        <v>7.15</v>
      </c>
      <c r="S352">
        <v>2017</v>
      </c>
      <c r="T352" t="e">
        <v>#N/A</v>
      </c>
      <c r="U352" t="s">
        <v>316</v>
      </c>
      <c r="V352" t="s">
        <v>326</v>
      </c>
    </row>
    <row r="353" spans="1:22" x14ac:dyDescent="0.25">
      <c r="A353" s="1">
        <v>42900</v>
      </c>
      <c r="B353">
        <v>106494</v>
      </c>
      <c r="D353">
        <v>1755501</v>
      </c>
      <c r="E353">
        <v>1120</v>
      </c>
      <c r="F353" t="s">
        <v>24</v>
      </c>
      <c r="G353" t="e">
        <v>#NAME?</v>
      </c>
      <c r="H353">
        <v>1</v>
      </c>
      <c r="I353">
        <v>1110</v>
      </c>
      <c r="K353">
        <v>640</v>
      </c>
      <c r="L353">
        <v>0</v>
      </c>
      <c r="M353">
        <v>31700</v>
      </c>
      <c r="N353">
        <v>4</v>
      </c>
      <c r="O353">
        <v>0</v>
      </c>
      <c r="P353">
        <v>205</v>
      </c>
      <c r="Q353">
        <v>0</v>
      </c>
      <c r="R353">
        <v>7.15</v>
      </c>
      <c r="S353">
        <v>2017</v>
      </c>
      <c r="T353" t="e">
        <v>#N/A</v>
      </c>
      <c r="U353" t="s">
        <v>316</v>
      </c>
      <c r="V353" t="s">
        <v>326</v>
      </c>
    </row>
    <row r="354" spans="1:22" x14ac:dyDescent="0.25">
      <c r="A354" s="1">
        <v>42900</v>
      </c>
      <c r="B354">
        <v>106494</v>
      </c>
      <c r="D354">
        <v>1755501</v>
      </c>
      <c r="E354">
        <v>1120</v>
      </c>
      <c r="F354" t="s">
        <v>24</v>
      </c>
      <c r="G354" t="e">
        <v>#NAME?</v>
      </c>
      <c r="H354">
        <v>1</v>
      </c>
      <c r="I354">
        <v>1110</v>
      </c>
      <c r="K354">
        <v>640</v>
      </c>
      <c r="L354">
        <v>0</v>
      </c>
      <c r="M354">
        <v>31700</v>
      </c>
      <c r="N354">
        <v>8</v>
      </c>
      <c r="O354">
        <v>0</v>
      </c>
      <c r="P354">
        <v>205</v>
      </c>
      <c r="Q354">
        <v>0</v>
      </c>
      <c r="R354">
        <v>7.15</v>
      </c>
      <c r="S354">
        <v>2017</v>
      </c>
      <c r="T354" t="e">
        <v>#N/A</v>
      </c>
      <c r="U354" t="s">
        <v>316</v>
      </c>
      <c r="V354" t="s">
        <v>326</v>
      </c>
    </row>
    <row r="355" spans="1:22" x14ac:dyDescent="0.25">
      <c r="A355" s="1">
        <v>42900</v>
      </c>
      <c r="B355">
        <v>106494</v>
      </c>
      <c r="D355">
        <v>1755501</v>
      </c>
      <c r="E355">
        <v>1120</v>
      </c>
      <c r="F355" t="s">
        <v>24</v>
      </c>
      <c r="G355" t="e">
        <v>#NAME?</v>
      </c>
      <c r="H355">
        <v>1</v>
      </c>
      <c r="I355">
        <v>1120</v>
      </c>
      <c r="K355">
        <v>640</v>
      </c>
      <c r="L355">
        <v>0</v>
      </c>
      <c r="M355">
        <v>31700</v>
      </c>
      <c r="N355">
        <v>10</v>
      </c>
      <c r="O355">
        <v>0</v>
      </c>
      <c r="P355">
        <v>205</v>
      </c>
      <c r="Q355">
        <v>0</v>
      </c>
      <c r="R355">
        <v>7.15</v>
      </c>
      <c r="S355">
        <v>2017</v>
      </c>
      <c r="T355" t="e">
        <v>#N/A</v>
      </c>
      <c r="U355" t="s">
        <v>316</v>
      </c>
      <c r="V355" t="s">
        <v>326</v>
      </c>
    </row>
    <row r="356" spans="1:22" x14ac:dyDescent="0.25">
      <c r="A356" s="1">
        <v>42900</v>
      </c>
      <c r="B356">
        <v>106494</v>
      </c>
      <c r="D356">
        <v>1755501</v>
      </c>
      <c r="E356">
        <v>1120</v>
      </c>
      <c r="F356" t="s">
        <v>24</v>
      </c>
      <c r="G356" t="e">
        <v>#NAME?</v>
      </c>
      <c r="H356">
        <v>1</v>
      </c>
      <c r="I356">
        <v>1120</v>
      </c>
      <c r="K356">
        <v>640</v>
      </c>
      <c r="L356">
        <v>0</v>
      </c>
      <c r="M356">
        <v>31700</v>
      </c>
      <c r="N356">
        <v>11</v>
      </c>
      <c r="O356">
        <v>0</v>
      </c>
      <c r="P356">
        <v>205</v>
      </c>
      <c r="Q356">
        <v>0</v>
      </c>
      <c r="R356">
        <v>7.15</v>
      </c>
      <c r="S356">
        <v>2017</v>
      </c>
      <c r="T356" t="e">
        <v>#N/A</v>
      </c>
      <c r="U356" t="s">
        <v>316</v>
      </c>
      <c r="V356" t="s">
        <v>326</v>
      </c>
    </row>
    <row r="357" spans="1:22" x14ac:dyDescent="0.25">
      <c r="A357" s="1">
        <v>42900</v>
      </c>
      <c r="B357">
        <v>106494</v>
      </c>
      <c r="D357">
        <v>1755501</v>
      </c>
      <c r="E357">
        <v>1120</v>
      </c>
      <c r="F357" t="s">
        <v>24</v>
      </c>
      <c r="G357" t="e">
        <v>#NAME?</v>
      </c>
      <c r="H357">
        <v>1</v>
      </c>
      <c r="I357">
        <v>1130</v>
      </c>
      <c r="K357">
        <v>640</v>
      </c>
      <c r="L357">
        <v>0</v>
      </c>
      <c r="M357">
        <v>31700</v>
      </c>
      <c r="N357">
        <v>1</v>
      </c>
      <c r="O357">
        <v>0</v>
      </c>
      <c r="P357">
        <v>205</v>
      </c>
      <c r="Q357">
        <v>0</v>
      </c>
      <c r="R357">
        <v>7.1</v>
      </c>
      <c r="S357">
        <v>2017</v>
      </c>
      <c r="T357" t="e">
        <v>#N/A</v>
      </c>
      <c r="U357" t="s">
        <v>316</v>
      </c>
      <c r="V357" t="s">
        <v>326</v>
      </c>
    </row>
    <row r="358" spans="1:22" x14ac:dyDescent="0.25">
      <c r="A358" s="1">
        <v>42900</v>
      </c>
      <c r="B358">
        <v>106494</v>
      </c>
      <c r="D358">
        <v>1755501</v>
      </c>
      <c r="E358">
        <v>1120</v>
      </c>
      <c r="F358" t="s">
        <v>24</v>
      </c>
      <c r="G358" t="e">
        <v>#NAME?</v>
      </c>
      <c r="H358">
        <v>1</v>
      </c>
      <c r="I358">
        <v>1130</v>
      </c>
      <c r="K358">
        <v>640</v>
      </c>
      <c r="L358">
        <v>0</v>
      </c>
      <c r="M358">
        <v>31700</v>
      </c>
      <c r="N358">
        <v>2</v>
      </c>
      <c r="O358">
        <v>0</v>
      </c>
      <c r="P358">
        <v>205</v>
      </c>
      <c r="Q358">
        <v>0</v>
      </c>
      <c r="R358">
        <v>7.15</v>
      </c>
      <c r="S358">
        <v>2017</v>
      </c>
      <c r="T358" t="e">
        <v>#N/A</v>
      </c>
      <c r="U358" t="s">
        <v>316</v>
      </c>
      <c r="V358" t="s">
        <v>326</v>
      </c>
    </row>
    <row r="359" spans="1:22" x14ac:dyDescent="0.25">
      <c r="A359" s="1">
        <v>42900</v>
      </c>
      <c r="B359">
        <v>106496</v>
      </c>
      <c r="D359">
        <v>1755499</v>
      </c>
      <c r="E359">
        <v>53</v>
      </c>
      <c r="F359" t="s">
        <v>553</v>
      </c>
      <c r="G359" t="s">
        <v>555</v>
      </c>
      <c r="H359">
        <v>1</v>
      </c>
      <c r="I359">
        <v>1110</v>
      </c>
      <c r="K359">
        <v>640</v>
      </c>
      <c r="L359">
        <v>0</v>
      </c>
      <c r="M359">
        <v>31700</v>
      </c>
      <c r="N359">
        <v>8</v>
      </c>
      <c r="O359">
        <v>0</v>
      </c>
      <c r="P359">
        <v>205</v>
      </c>
      <c r="Q359">
        <v>0</v>
      </c>
      <c r="R359">
        <v>998</v>
      </c>
      <c r="S359">
        <v>2017</v>
      </c>
      <c r="T359" t="e">
        <v>#N/A</v>
      </c>
      <c r="U359" t="s">
        <v>316</v>
      </c>
      <c r="V359" t="s">
        <v>326</v>
      </c>
    </row>
    <row r="360" spans="1:22" x14ac:dyDescent="0.25">
      <c r="A360" s="1">
        <v>42900</v>
      </c>
      <c r="B360">
        <v>106496</v>
      </c>
      <c r="D360">
        <v>1755499</v>
      </c>
      <c r="E360">
        <v>53</v>
      </c>
      <c r="F360" t="s">
        <v>553</v>
      </c>
      <c r="G360" t="s">
        <v>25</v>
      </c>
      <c r="H360">
        <v>1</v>
      </c>
      <c r="I360">
        <v>1110</v>
      </c>
      <c r="K360">
        <v>640</v>
      </c>
      <c r="L360">
        <v>0</v>
      </c>
      <c r="M360">
        <v>31700</v>
      </c>
      <c r="N360">
        <v>8</v>
      </c>
      <c r="O360">
        <v>0</v>
      </c>
      <c r="P360">
        <v>205</v>
      </c>
      <c r="Q360">
        <v>0</v>
      </c>
      <c r="R360">
        <v>168</v>
      </c>
      <c r="S360">
        <v>2017</v>
      </c>
      <c r="T360" t="e">
        <v>#N/A</v>
      </c>
      <c r="U360" t="s">
        <v>316</v>
      </c>
      <c r="V360" t="s">
        <v>326</v>
      </c>
    </row>
    <row r="361" spans="1:22" x14ac:dyDescent="0.25">
      <c r="A361" s="1">
        <v>42900</v>
      </c>
      <c r="B361">
        <v>106496</v>
      </c>
      <c r="D361">
        <v>1755499</v>
      </c>
      <c r="E361">
        <v>53</v>
      </c>
      <c r="F361" t="s">
        <v>553</v>
      </c>
      <c r="G361" t="s">
        <v>589</v>
      </c>
      <c r="H361">
        <v>1</v>
      </c>
      <c r="I361">
        <v>1110</v>
      </c>
      <c r="K361">
        <v>640</v>
      </c>
      <c r="L361">
        <v>0</v>
      </c>
      <c r="M361">
        <v>31700</v>
      </c>
      <c r="N361">
        <v>8</v>
      </c>
      <c r="O361">
        <v>0</v>
      </c>
      <c r="P361">
        <v>205</v>
      </c>
      <c r="Q361">
        <v>0</v>
      </c>
      <c r="R361">
        <v>0</v>
      </c>
      <c r="S361">
        <v>2017</v>
      </c>
      <c r="T361" t="e">
        <v>#N/A</v>
      </c>
      <c r="U361" t="s">
        <v>316</v>
      </c>
      <c r="V361" t="s">
        <v>326</v>
      </c>
    </row>
    <row r="362" spans="1:22" x14ac:dyDescent="0.25">
      <c r="A362" s="1">
        <v>42901</v>
      </c>
      <c r="B362">
        <v>106504</v>
      </c>
      <c r="D362">
        <v>1755494</v>
      </c>
      <c r="E362">
        <v>1120</v>
      </c>
      <c r="F362" t="s">
        <v>24</v>
      </c>
      <c r="G362" t="s">
        <v>586</v>
      </c>
      <c r="H362">
        <v>1</v>
      </c>
      <c r="I362">
        <v>1310</v>
      </c>
      <c r="K362">
        <v>640</v>
      </c>
      <c r="L362">
        <v>0</v>
      </c>
      <c r="M362">
        <v>10000</v>
      </c>
      <c r="N362">
        <v>1</v>
      </c>
      <c r="O362">
        <v>0</v>
      </c>
      <c r="P362">
        <v>205</v>
      </c>
      <c r="Q362">
        <v>0</v>
      </c>
      <c r="R362">
        <v>555</v>
      </c>
      <c r="S362">
        <v>2017</v>
      </c>
      <c r="T362" t="e">
        <v>#N/A</v>
      </c>
      <c r="U362" t="s">
        <v>355</v>
      </c>
      <c r="V362" t="s">
        <v>326</v>
      </c>
    </row>
    <row r="363" spans="1:22" x14ac:dyDescent="0.25">
      <c r="A363" s="1">
        <v>42901</v>
      </c>
      <c r="B363">
        <v>106504</v>
      </c>
      <c r="D363">
        <v>1755494</v>
      </c>
      <c r="E363">
        <v>1120</v>
      </c>
      <c r="F363" t="s">
        <v>24</v>
      </c>
      <c r="G363" t="e">
        <v>#NAME?</v>
      </c>
      <c r="H363">
        <v>1</v>
      </c>
      <c r="I363">
        <v>1310</v>
      </c>
      <c r="K363">
        <v>640</v>
      </c>
      <c r="L363">
        <v>0</v>
      </c>
      <c r="M363">
        <v>90000</v>
      </c>
      <c r="N363">
        <v>1</v>
      </c>
      <c r="O363">
        <v>0</v>
      </c>
      <c r="P363">
        <v>205</v>
      </c>
      <c r="Q363">
        <v>0</v>
      </c>
      <c r="R363">
        <v>555</v>
      </c>
      <c r="S363">
        <v>2017</v>
      </c>
      <c r="T363" t="e">
        <v>#N/A</v>
      </c>
      <c r="U363" t="s">
        <v>355</v>
      </c>
      <c r="V363" t="s">
        <v>326</v>
      </c>
    </row>
    <row r="364" spans="1:22" x14ac:dyDescent="0.25">
      <c r="A364" s="1">
        <v>42901</v>
      </c>
      <c r="B364">
        <v>106504</v>
      </c>
      <c r="D364">
        <v>1755494</v>
      </c>
      <c r="E364">
        <v>1120</v>
      </c>
      <c r="F364" t="s">
        <v>24</v>
      </c>
      <c r="G364" t="e">
        <v>#NAME?</v>
      </c>
      <c r="H364">
        <v>1</v>
      </c>
      <c r="I364">
        <v>1310</v>
      </c>
      <c r="K364">
        <v>640</v>
      </c>
      <c r="L364">
        <v>0</v>
      </c>
      <c r="M364">
        <v>40000</v>
      </c>
      <c r="N364">
        <v>1</v>
      </c>
      <c r="O364">
        <v>0</v>
      </c>
      <c r="P364">
        <v>205</v>
      </c>
      <c r="Q364">
        <v>0</v>
      </c>
      <c r="R364">
        <v>555</v>
      </c>
      <c r="S364">
        <v>2017</v>
      </c>
      <c r="T364" t="e">
        <v>#N/A</v>
      </c>
      <c r="U364" t="s">
        <v>355</v>
      </c>
      <c r="V364" t="s">
        <v>326</v>
      </c>
    </row>
    <row r="365" spans="1:22" x14ac:dyDescent="0.25">
      <c r="A365" s="1">
        <v>42901</v>
      </c>
      <c r="B365">
        <v>106504</v>
      </c>
      <c r="D365">
        <v>1755494</v>
      </c>
      <c r="E365">
        <v>1120</v>
      </c>
      <c r="F365" t="s">
        <v>24</v>
      </c>
      <c r="G365" t="e">
        <v>#NAME?</v>
      </c>
      <c r="H365">
        <v>1</v>
      </c>
      <c r="I365">
        <v>1310</v>
      </c>
      <c r="K365">
        <v>640</v>
      </c>
      <c r="L365">
        <v>0</v>
      </c>
      <c r="M365">
        <v>90000</v>
      </c>
      <c r="N365">
        <v>2</v>
      </c>
      <c r="O365">
        <v>0</v>
      </c>
      <c r="P365">
        <v>205</v>
      </c>
      <c r="Q365">
        <v>0</v>
      </c>
      <c r="R365">
        <v>1110</v>
      </c>
      <c r="S365">
        <v>2017</v>
      </c>
      <c r="T365" t="e">
        <v>#N/A</v>
      </c>
      <c r="U365" t="s">
        <v>355</v>
      </c>
      <c r="V365" t="s">
        <v>326</v>
      </c>
    </row>
    <row r="366" spans="1:22" x14ac:dyDescent="0.25">
      <c r="A366" s="1">
        <v>42901</v>
      </c>
      <c r="B366">
        <v>106504</v>
      </c>
      <c r="D366">
        <v>1755494</v>
      </c>
      <c r="E366">
        <v>1120</v>
      </c>
      <c r="F366" t="s">
        <v>24</v>
      </c>
      <c r="G366" t="e">
        <v>#NAME?</v>
      </c>
      <c r="H366">
        <v>1</v>
      </c>
      <c r="I366">
        <v>1310</v>
      </c>
      <c r="K366">
        <v>640</v>
      </c>
      <c r="L366">
        <v>0</v>
      </c>
      <c r="M366">
        <v>40000</v>
      </c>
      <c r="N366">
        <v>2</v>
      </c>
      <c r="O366">
        <v>0</v>
      </c>
      <c r="P366">
        <v>205</v>
      </c>
      <c r="Q366">
        <v>0</v>
      </c>
      <c r="R366">
        <v>1110</v>
      </c>
      <c r="S366">
        <v>2017</v>
      </c>
      <c r="T366" t="e">
        <v>#N/A</v>
      </c>
      <c r="U366" t="s">
        <v>355</v>
      </c>
      <c r="V366" t="s">
        <v>326</v>
      </c>
    </row>
    <row r="367" spans="1:22" x14ac:dyDescent="0.25">
      <c r="A367" s="1">
        <v>42901</v>
      </c>
      <c r="B367">
        <v>106504</v>
      </c>
      <c r="D367">
        <v>1755494</v>
      </c>
      <c r="E367">
        <v>1120</v>
      </c>
      <c r="F367" t="s">
        <v>24</v>
      </c>
      <c r="G367" t="s">
        <v>587</v>
      </c>
      <c r="H367">
        <v>1</v>
      </c>
      <c r="I367">
        <v>1310</v>
      </c>
      <c r="K367">
        <v>640</v>
      </c>
      <c r="L367">
        <v>0</v>
      </c>
      <c r="M367">
        <v>10000</v>
      </c>
      <c r="N367">
        <v>1</v>
      </c>
      <c r="O367">
        <v>0</v>
      </c>
      <c r="P367">
        <v>205</v>
      </c>
      <c r="Q367">
        <v>0</v>
      </c>
      <c r="R367">
        <v>103</v>
      </c>
      <c r="S367">
        <v>2017</v>
      </c>
      <c r="T367" t="e">
        <v>#N/A</v>
      </c>
      <c r="U367" t="s">
        <v>355</v>
      </c>
      <c r="V367" t="s">
        <v>326</v>
      </c>
    </row>
    <row r="368" spans="1:22" x14ac:dyDescent="0.25">
      <c r="A368" s="1">
        <v>42901</v>
      </c>
      <c r="B368">
        <v>106504</v>
      </c>
      <c r="D368">
        <v>1755494</v>
      </c>
      <c r="E368">
        <v>1120</v>
      </c>
      <c r="F368" t="s">
        <v>24</v>
      </c>
      <c r="G368" t="s">
        <v>588</v>
      </c>
      <c r="H368">
        <v>1</v>
      </c>
      <c r="I368">
        <v>1310</v>
      </c>
      <c r="K368">
        <v>640</v>
      </c>
      <c r="L368">
        <v>0</v>
      </c>
      <c r="M368">
        <v>90000</v>
      </c>
      <c r="N368">
        <v>1</v>
      </c>
      <c r="O368">
        <v>0</v>
      </c>
      <c r="P368">
        <v>205</v>
      </c>
      <c r="Q368">
        <v>0</v>
      </c>
      <c r="R368">
        <v>103</v>
      </c>
      <c r="S368">
        <v>2017</v>
      </c>
      <c r="T368" t="e">
        <v>#N/A</v>
      </c>
      <c r="U368" t="s">
        <v>355</v>
      </c>
      <c r="V368" t="s">
        <v>326</v>
      </c>
    </row>
    <row r="369" spans="1:22" x14ac:dyDescent="0.25">
      <c r="A369" s="1">
        <v>42901</v>
      </c>
      <c r="B369">
        <v>106504</v>
      </c>
      <c r="D369">
        <v>1755494</v>
      </c>
      <c r="E369">
        <v>1120</v>
      </c>
      <c r="F369" t="s">
        <v>24</v>
      </c>
      <c r="G369" t="s">
        <v>588</v>
      </c>
      <c r="H369">
        <v>1</v>
      </c>
      <c r="I369">
        <v>1310</v>
      </c>
      <c r="K369">
        <v>640</v>
      </c>
      <c r="L369">
        <v>0</v>
      </c>
      <c r="M369">
        <v>40000</v>
      </c>
      <c r="N369">
        <v>1</v>
      </c>
      <c r="O369">
        <v>0</v>
      </c>
      <c r="P369">
        <v>205</v>
      </c>
      <c r="Q369">
        <v>0</v>
      </c>
      <c r="R369">
        <v>103</v>
      </c>
      <c r="S369">
        <v>2017</v>
      </c>
      <c r="T369" t="e">
        <v>#N/A</v>
      </c>
      <c r="U369" t="s">
        <v>355</v>
      </c>
      <c r="V369" t="s">
        <v>326</v>
      </c>
    </row>
    <row r="370" spans="1:22" x14ac:dyDescent="0.25">
      <c r="A370" s="1">
        <v>42901</v>
      </c>
      <c r="B370">
        <v>106504</v>
      </c>
      <c r="D370">
        <v>1755494</v>
      </c>
      <c r="E370">
        <v>1120</v>
      </c>
      <c r="F370" t="s">
        <v>24</v>
      </c>
      <c r="G370" t="s">
        <v>588</v>
      </c>
      <c r="H370">
        <v>1</v>
      </c>
      <c r="I370">
        <v>1310</v>
      </c>
      <c r="K370">
        <v>640</v>
      </c>
      <c r="L370">
        <v>0</v>
      </c>
      <c r="M370">
        <v>40000</v>
      </c>
      <c r="N370">
        <v>1</v>
      </c>
      <c r="O370">
        <v>0</v>
      </c>
      <c r="P370">
        <v>205</v>
      </c>
      <c r="Q370">
        <v>0</v>
      </c>
      <c r="R370">
        <v>206</v>
      </c>
      <c r="S370">
        <v>2017</v>
      </c>
      <c r="T370" t="e">
        <v>#N/A</v>
      </c>
      <c r="U370" t="s">
        <v>355</v>
      </c>
      <c r="V370" t="s">
        <v>326</v>
      </c>
    </row>
    <row r="371" spans="1:22" x14ac:dyDescent="0.25">
      <c r="A371" s="1">
        <v>42901</v>
      </c>
      <c r="B371">
        <v>106504</v>
      </c>
      <c r="D371">
        <v>1755494</v>
      </c>
      <c r="E371">
        <v>1120</v>
      </c>
      <c r="F371" t="s">
        <v>24</v>
      </c>
      <c r="G371" t="s">
        <v>588</v>
      </c>
      <c r="H371">
        <v>1</v>
      </c>
      <c r="I371">
        <v>1310</v>
      </c>
      <c r="K371">
        <v>640</v>
      </c>
      <c r="L371">
        <v>0</v>
      </c>
      <c r="M371">
        <v>90000</v>
      </c>
      <c r="N371">
        <v>2</v>
      </c>
      <c r="O371">
        <v>0</v>
      </c>
      <c r="P371">
        <v>205</v>
      </c>
      <c r="Q371">
        <v>0</v>
      </c>
      <c r="R371">
        <v>206</v>
      </c>
      <c r="S371">
        <v>2017</v>
      </c>
      <c r="T371" t="e">
        <v>#N/A</v>
      </c>
      <c r="U371" t="s">
        <v>355</v>
      </c>
      <c r="V371" t="s">
        <v>326</v>
      </c>
    </row>
    <row r="372" spans="1:22" x14ac:dyDescent="0.25">
      <c r="A372" s="1">
        <v>42901</v>
      </c>
      <c r="B372">
        <v>106504</v>
      </c>
      <c r="D372">
        <v>1755494</v>
      </c>
      <c r="E372">
        <v>1120</v>
      </c>
      <c r="F372" t="s">
        <v>24</v>
      </c>
      <c r="G372" t="s">
        <v>25</v>
      </c>
      <c r="H372">
        <v>1</v>
      </c>
      <c r="I372">
        <v>1310</v>
      </c>
      <c r="K372">
        <v>640</v>
      </c>
      <c r="L372">
        <v>0</v>
      </c>
      <c r="M372">
        <v>10000</v>
      </c>
      <c r="N372">
        <v>1</v>
      </c>
      <c r="O372">
        <v>0</v>
      </c>
      <c r="P372">
        <v>205</v>
      </c>
      <c r="Q372">
        <v>0</v>
      </c>
      <c r="R372">
        <v>7.12</v>
      </c>
      <c r="S372">
        <v>2017</v>
      </c>
      <c r="T372" t="e">
        <v>#N/A</v>
      </c>
      <c r="U372" t="s">
        <v>355</v>
      </c>
      <c r="V372" t="s">
        <v>326</v>
      </c>
    </row>
    <row r="373" spans="1:22" x14ac:dyDescent="0.25">
      <c r="A373" s="1">
        <v>42901</v>
      </c>
      <c r="B373">
        <v>106504</v>
      </c>
      <c r="D373">
        <v>1755494</v>
      </c>
      <c r="E373">
        <v>1120</v>
      </c>
      <c r="F373" t="s">
        <v>24</v>
      </c>
      <c r="G373" t="e">
        <v>#NAME?</v>
      </c>
      <c r="H373">
        <v>1</v>
      </c>
      <c r="I373">
        <v>1310</v>
      </c>
      <c r="K373">
        <v>640</v>
      </c>
      <c r="L373">
        <v>0</v>
      </c>
      <c r="M373">
        <v>90000</v>
      </c>
      <c r="N373">
        <v>1</v>
      </c>
      <c r="O373">
        <v>0</v>
      </c>
      <c r="P373">
        <v>205</v>
      </c>
      <c r="Q373">
        <v>0</v>
      </c>
      <c r="R373">
        <v>7.13</v>
      </c>
      <c r="S373">
        <v>2017</v>
      </c>
      <c r="T373" t="e">
        <v>#N/A</v>
      </c>
      <c r="U373" t="s">
        <v>355</v>
      </c>
      <c r="V373" t="s">
        <v>326</v>
      </c>
    </row>
    <row r="374" spans="1:22" x14ac:dyDescent="0.25">
      <c r="A374" s="1">
        <v>42901</v>
      </c>
      <c r="B374">
        <v>106504</v>
      </c>
      <c r="D374">
        <v>1755494</v>
      </c>
      <c r="E374">
        <v>1120</v>
      </c>
      <c r="F374" t="s">
        <v>24</v>
      </c>
      <c r="G374" t="e">
        <v>#NAME?</v>
      </c>
      <c r="H374">
        <v>1</v>
      </c>
      <c r="I374">
        <v>1310</v>
      </c>
      <c r="K374">
        <v>640</v>
      </c>
      <c r="L374">
        <v>0</v>
      </c>
      <c r="M374">
        <v>40000</v>
      </c>
      <c r="N374">
        <v>1</v>
      </c>
      <c r="O374">
        <v>0</v>
      </c>
      <c r="P374">
        <v>205</v>
      </c>
      <c r="Q374">
        <v>0</v>
      </c>
      <c r="R374">
        <v>7.15</v>
      </c>
      <c r="S374">
        <v>2017</v>
      </c>
      <c r="T374" t="e">
        <v>#N/A</v>
      </c>
      <c r="U374" t="s">
        <v>355</v>
      </c>
      <c r="V374" t="s">
        <v>326</v>
      </c>
    </row>
    <row r="375" spans="1:22" x14ac:dyDescent="0.25">
      <c r="A375" s="1">
        <v>42901</v>
      </c>
      <c r="B375">
        <v>106504</v>
      </c>
      <c r="D375">
        <v>1755494</v>
      </c>
      <c r="E375">
        <v>1120</v>
      </c>
      <c r="F375" t="s">
        <v>24</v>
      </c>
      <c r="G375" t="e">
        <v>#NAME?</v>
      </c>
      <c r="H375">
        <v>1</v>
      </c>
      <c r="I375">
        <v>1310</v>
      </c>
      <c r="K375">
        <v>640</v>
      </c>
      <c r="L375">
        <v>0</v>
      </c>
      <c r="M375">
        <v>90000</v>
      </c>
      <c r="N375">
        <v>2</v>
      </c>
      <c r="O375">
        <v>0</v>
      </c>
      <c r="P375">
        <v>205</v>
      </c>
      <c r="Q375">
        <v>0</v>
      </c>
      <c r="R375">
        <v>14.3</v>
      </c>
      <c r="S375">
        <v>2017</v>
      </c>
      <c r="T375" t="e">
        <v>#N/A</v>
      </c>
      <c r="U375" t="s">
        <v>355</v>
      </c>
      <c r="V375" t="s">
        <v>326</v>
      </c>
    </row>
    <row r="376" spans="1:22" x14ac:dyDescent="0.25">
      <c r="A376" s="1">
        <v>42901</v>
      </c>
      <c r="B376">
        <v>106504</v>
      </c>
      <c r="D376">
        <v>1755494</v>
      </c>
      <c r="E376">
        <v>1120</v>
      </c>
      <c r="F376" t="s">
        <v>24</v>
      </c>
      <c r="G376" t="e">
        <v>#NAME?</v>
      </c>
      <c r="H376">
        <v>1</v>
      </c>
      <c r="I376">
        <v>1310</v>
      </c>
      <c r="K376">
        <v>640</v>
      </c>
      <c r="L376">
        <v>0</v>
      </c>
      <c r="M376">
        <v>40000</v>
      </c>
      <c r="N376">
        <v>2</v>
      </c>
      <c r="O376">
        <v>0</v>
      </c>
      <c r="P376">
        <v>205</v>
      </c>
      <c r="Q376">
        <v>0</v>
      </c>
      <c r="R376">
        <v>14.3</v>
      </c>
      <c r="S376">
        <v>2017</v>
      </c>
      <c r="T376" t="e">
        <v>#N/A</v>
      </c>
      <c r="U376" t="s">
        <v>355</v>
      </c>
      <c r="V376" t="s">
        <v>326</v>
      </c>
    </row>
    <row r="377" spans="1:22" x14ac:dyDescent="0.25">
      <c r="A377" s="1">
        <v>42901</v>
      </c>
      <c r="B377">
        <v>106506</v>
      </c>
      <c r="D377">
        <v>1701299</v>
      </c>
      <c r="E377">
        <v>18054</v>
      </c>
      <c r="F377" t="s">
        <v>590</v>
      </c>
      <c r="G377" t="s">
        <v>591</v>
      </c>
      <c r="H377">
        <v>1</v>
      </c>
      <c r="I377">
        <v>1310</v>
      </c>
      <c r="K377">
        <v>640</v>
      </c>
      <c r="L377">
        <v>0</v>
      </c>
      <c r="M377">
        <v>10000</v>
      </c>
      <c r="N377">
        <v>1</v>
      </c>
      <c r="O377">
        <v>0</v>
      </c>
      <c r="P377">
        <v>205</v>
      </c>
      <c r="Q377">
        <v>0</v>
      </c>
      <c r="R377">
        <v>1749</v>
      </c>
      <c r="S377">
        <v>2017</v>
      </c>
      <c r="T377" t="e">
        <v>#N/A</v>
      </c>
      <c r="U377" t="s">
        <v>355</v>
      </c>
      <c r="V377" t="s">
        <v>326</v>
      </c>
    </row>
    <row r="378" spans="1:22" x14ac:dyDescent="0.25">
      <c r="A378" s="1">
        <v>42901</v>
      </c>
      <c r="B378">
        <v>106506</v>
      </c>
      <c r="D378">
        <v>1701299</v>
      </c>
      <c r="E378">
        <v>18054</v>
      </c>
      <c r="F378" t="s">
        <v>590</v>
      </c>
      <c r="G378" t="s">
        <v>592</v>
      </c>
      <c r="H378">
        <v>1</v>
      </c>
      <c r="I378">
        <v>1310</v>
      </c>
      <c r="K378">
        <v>640</v>
      </c>
      <c r="L378">
        <v>0</v>
      </c>
      <c r="M378">
        <v>10000</v>
      </c>
      <c r="N378">
        <v>1</v>
      </c>
      <c r="O378">
        <v>0</v>
      </c>
      <c r="P378">
        <v>205</v>
      </c>
      <c r="Q378">
        <v>0</v>
      </c>
      <c r="R378">
        <v>1749</v>
      </c>
      <c r="S378">
        <v>2017</v>
      </c>
      <c r="T378" t="e">
        <v>#N/A</v>
      </c>
      <c r="U378" t="s">
        <v>355</v>
      </c>
      <c r="V378" t="s">
        <v>326</v>
      </c>
    </row>
    <row r="379" spans="1:22" x14ac:dyDescent="0.25">
      <c r="A379" s="1">
        <v>42901</v>
      </c>
      <c r="B379">
        <v>106506</v>
      </c>
      <c r="D379">
        <v>1701299</v>
      </c>
      <c r="E379">
        <v>18054</v>
      </c>
      <c r="F379" t="s">
        <v>590</v>
      </c>
      <c r="G379" t="s">
        <v>593</v>
      </c>
      <c r="H379">
        <v>1</v>
      </c>
      <c r="I379">
        <v>1310</v>
      </c>
      <c r="K379">
        <v>640</v>
      </c>
      <c r="L379">
        <v>0</v>
      </c>
      <c r="M379">
        <v>10000</v>
      </c>
      <c r="N379">
        <v>1</v>
      </c>
      <c r="O379">
        <v>0</v>
      </c>
      <c r="P379">
        <v>205</v>
      </c>
      <c r="Q379">
        <v>0</v>
      </c>
      <c r="R379">
        <v>599</v>
      </c>
      <c r="S379">
        <v>2017</v>
      </c>
      <c r="T379" t="e">
        <v>#N/A</v>
      </c>
      <c r="U379" t="s">
        <v>355</v>
      </c>
      <c r="V379" t="s">
        <v>326</v>
      </c>
    </row>
    <row r="380" spans="1:22" x14ac:dyDescent="0.25">
      <c r="A380" s="1">
        <v>42901</v>
      </c>
      <c r="B380">
        <v>106506</v>
      </c>
      <c r="D380">
        <v>1701299</v>
      </c>
      <c r="E380">
        <v>18054</v>
      </c>
      <c r="F380" t="s">
        <v>590</v>
      </c>
      <c r="G380" t="s">
        <v>358</v>
      </c>
      <c r="H380">
        <v>1</v>
      </c>
      <c r="I380">
        <v>1310</v>
      </c>
      <c r="K380">
        <v>640</v>
      </c>
      <c r="L380">
        <v>0</v>
      </c>
      <c r="M380">
        <v>10000</v>
      </c>
      <c r="N380">
        <v>1</v>
      </c>
      <c r="O380">
        <v>0</v>
      </c>
      <c r="P380">
        <v>205</v>
      </c>
      <c r="Q380">
        <v>0</v>
      </c>
      <c r="R380">
        <v>234.8</v>
      </c>
      <c r="S380">
        <v>2017</v>
      </c>
      <c r="T380" t="e">
        <v>#N/A</v>
      </c>
      <c r="U380" t="s">
        <v>355</v>
      </c>
      <c r="V380" t="s">
        <v>326</v>
      </c>
    </row>
    <row r="381" spans="1:22" x14ac:dyDescent="0.25">
      <c r="A381" s="1">
        <v>42909</v>
      </c>
      <c r="B381">
        <v>106549</v>
      </c>
      <c r="D381">
        <v>1755515</v>
      </c>
      <c r="E381">
        <v>4235</v>
      </c>
      <c r="F381" t="s">
        <v>32</v>
      </c>
      <c r="G381" t="s">
        <v>594</v>
      </c>
      <c r="H381">
        <v>1</v>
      </c>
      <c r="I381">
        <v>1310</v>
      </c>
      <c r="K381">
        <v>640</v>
      </c>
      <c r="L381">
        <v>0</v>
      </c>
      <c r="M381">
        <v>90000</v>
      </c>
      <c r="N381">
        <v>1</v>
      </c>
      <c r="O381">
        <v>0</v>
      </c>
      <c r="P381">
        <v>205</v>
      </c>
      <c r="Q381">
        <v>0</v>
      </c>
      <c r="R381">
        <v>2940</v>
      </c>
      <c r="S381">
        <v>2017</v>
      </c>
      <c r="T381" t="e">
        <v>#N/A</v>
      </c>
      <c r="U381" t="s">
        <v>355</v>
      </c>
      <c r="V381" t="s">
        <v>326</v>
      </c>
    </row>
    <row r="382" spans="1:22" x14ac:dyDescent="0.25">
      <c r="A382" s="1">
        <v>42909</v>
      </c>
      <c r="B382">
        <v>106549</v>
      </c>
      <c r="D382">
        <v>1755515</v>
      </c>
      <c r="E382">
        <v>4235</v>
      </c>
      <c r="F382" t="s">
        <v>32</v>
      </c>
      <c r="G382" t="s">
        <v>594</v>
      </c>
      <c r="H382">
        <v>1</v>
      </c>
      <c r="I382">
        <v>1310</v>
      </c>
      <c r="K382">
        <v>640</v>
      </c>
      <c r="L382">
        <v>0</v>
      </c>
      <c r="M382">
        <v>10000</v>
      </c>
      <c r="N382">
        <v>1</v>
      </c>
      <c r="O382">
        <v>0</v>
      </c>
      <c r="P382">
        <v>205</v>
      </c>
      <c r="Q382">
        <v>0</v>
      </c>
      <c r="R382">
        <v>5250</v>
      </c>
      <c r="S382">
        <v>2017</v>
      </c>
      <c r="T382" t="e">
        <v>#N/A</v>
      </c>
      <c r="U382" t="s">
        <v>355</v>
      </c>
      <c r="V382" t="s">
        <v>326</v>
      </c>
    </row>
    <row r="383" spans="1:22" x14ac:dyDescent="0.25">
      <c r="A383" s="1">
        <v>42909</v>
      </c>
      <c r="B383">
        <v>106549</v>
      </c>
      <c r="D383">
        <v>1755515</v>
      </c>
      <c r="E383">
        <v>4235</v>
      </c>
      <c r="F383" t="s">
        <v>32</v>
      </c>
      <c r="G383" t="s">
        <v>384</v>
      </c>
      <c r="H383">
        <v>1</v>
      </c>
      <c r="I383">
        <v>1310</v>
      </c>
      <c r="K383">
        <v>640</v>
      </c>
      <c r="L383">
        <v>0</v>
      </c>
      <c r="M383">
        <v>90000</v>
      </c>
      <c r="N383">
        <v>1</v>
      </c>
      <c r="O383">
        <v>0</v>
      </c>
      <c r="P383">
        <v>205</v>
      </c>
      <c r="Q383">
        <v>0</v>
      </c>
      <c r="R383">
        <v>350</v>
      </c>
      <c r="S383">
        <v>2017</v>
      </c>
      <c r="T383" t="e">
        <v>#N/A</v>
      </c>
      <c r="U383" t="s">
        <v>355</v>
      </c>
      <c r="V383" t="s">
        <v>326</v>
      </c>
    </row>
    <row r="384" spans="1:22" x14ac:dyDescent="0.25">
      <c r="A384" s="1">
        <v>42909</v>
      </c>
      <c r="B384">
        <v>106549</v>
      </c>
      <c r="D384">
        <v>1755515</v>
      </c>
      <c r="E384">
        <v>4235</v>
      </c>
      <c r="F384" t="s">
        <v>32</v>
      </c>
      <c r="G384" t="s">
        <v>384</v>
      </c>
      <c r="H384">
        <v>1</v>
      </c>
      <c r="I384">
        <v>1310</v>
      </c>
      <c r="K384">
        <v>640</v>
      </c>
      <c r="L384">
        <v>0</v>
      </c>
      <c r="M384">
        <v>10000</v>
      </c>
      <c r="N384">
        <v>1</v>
      </c>
      <c r="O384">
        <v>0</v>
      </c>
      <c r="P384">
        <v>205</v>
      </c>
      <c r="Q384">
        <v>0</v>
      </c>
      <c r="R384">
        <v>625</v>
      </c>
      <c r="S384">
        <v>2017</v>
      </c>
      <c r="T384" t="e">
        <v>#N/A</v>
      </c>
      <c r="U384" t="s">
        <v>355</v>
      </c>
      <c r="V384" t="s">
        <v>326</v>
      </c>
    </row>
    <row r="385" spans="1:22" x14ac:dyDescent="0.25">
      <c r="A385" s="1">
        <v>42909</v>
      </c>
      <c r="B385">
        <v>106551</v>
      </c>
      <c r="D385">
        <v>1755502</v>
      </c>
      <c r="E385">
        <v>305</v>
      </c>
      <c r="F385" t="s">
        <v>29</v>
      </c>
      <c r="G385" t="s">
        <v>112</v>
      </c>
      <c r="H385">
        <v>1</v>
      </c>
      <c r="I385">
        <v>1210</v>
      </c>
      <c r="K385">
        <v>640</v>
      </c>
      <c r="L385">
        <v>0</v>
      </c>
      <c r="M385">
        <v>0</v>
      </c>
      <c r="N385">
        <v>3</v>
      </c>
      <c r="O385">
        <v>0</v>
      </c>
      <c r="P385">
        <v>0</v>
      </c>
      <c r="Q385">
        <v>0</v>
      </c>
      <c r="R385">
        <v>366.34</v>
      </c>
      <c r="S385">
        <v>2017</v>
      </c>
      <c r="T385" t="e">
        <v>#N/A</v>
      </c>
      <c r="U385" t="s">
        <v>317</v>
      </c>
      <c r="V385" t="s">
        <v>326</v>
      </c>
    </row>
    <row r="386" spans="1:22" x14ac:dyDescent="0.25">
      <c r="A386" s="1">
        <v>42909</v>
      </c>
      <c r="B386">
        <v>106551</v>
      </c>
      <c r="D386">
        <v>1755502</v>
      </c>
      <c r="E386">
        <v>305</v>
      </c>
      <c r="F386" t="s">
        <v>29</v>
      </c>
      <c r="G386" t="s">
        <v>595</v>
      </c>
      <c r="H386">
        <v>1</v>
      </c>
      <c r="I386">
        <v>1210</v>
      </c>
      <c r="K386">
        <v>640</v>
      </c>
      <c r="L386">
        <v>0</v>
      </c>
      <c r="M386">
        <v>0</v>
      </c>
      <c r="N386">
        <v>4</v>
      </c>
      <c r="O386">
        <v>0</v>
      </c>
      <c r="P386">
        <v>0</v>
      </c>
      <c r="Q386">
        <v>0</v>
      </c>
      <c r="R386">
        <v>366.33</v>
      </c>
      <c r="S386">
        <v>2017</v>
      </c>
      <c r="T386" t="e">
        <v>#N/A</v>
      </c>
      <c r="U386" t="s">
        <v>317</v>
      </c>
      <c r="V386" t="s">
        <v>326</v>
      </c>
    </row>
    <row r="387" spans="1:22" x14ac:dyDescent="0.25">
      <c r="A387" s="1">
        <v>42909</v>
      </c>
      <c r="B387">
        <v>106551</v>
      </c>
      <c r="D387">
        <v>1755502</v>
      </c>
      <c r="E387">
        <v>305</v>
      </c>
      <c r="F387" t="s">
        <v>29</v>
      </c>
      <c r="G387" t="s">
        <v>595</v>
      </c>
      <c r="H387">
        <v>1</v>
      </c>
      <c r="I387">
        <v>1210</v>
      </c>
      <c r="K387">
        <v>640</v>
      </c>
      <c r="L387">
        <v>0</v>
      </c>
      <c r="M387">
        <v>0</v>
      </c>
      <c r="N387">
        <v>8</v>
      </c>
      <c r="O387">
        <v>0</v>
      </c>
      <c r="P387">
        <v>0</v>
      </c>
      <c r="Q387">
        <v>0</v>
      </c>
      <c r="R387">
        <v>366.33</v>
      </c>
      <c r="S387">
        <v>2017</v>
      </c>
      <c r="T387" t="e">
        <v>#N/A</v>
      </c>
      <c r="U387" t="s">
        <v>317</v>
      </c>
      <c r="V387" t="s">
        <v>326</v>
      </c>
    </row>
    <row r="388" spans="1:22" x14ac:dyDescent="0.25">
      <c r="A388" s="1">
        <v>42915</v>
      </c>
      <c r="B388">
        <v>106579</v>
      </c>
      <c r="D388">
        <v>1755497</v>
      </c>
      <c r="E388">
        <v>4620</v>
      </c>
      <c r="F388" t="s">
        <v>106</v>
      </c>
      <c r="G388" t="s">
        <v>596</v>
      </c>
      <c r="H388">
        <v>1</v>
      </c>
      <c r="I388">
        <v>2720</v>
      </c>
      <c r="K388">
        <v>640</v>
      </c>
      <c r="L388">
        <v>0</v>
      </c>
      <c r="M388">
        <v>0</v>
      </c>
      <c r="N388">
        <v>66</v>
      </c>
      <c r="O388">
        <v>0</v>
      </c>
      <c r="P388">
        <v>900</v>
      </c>
      <c r="Q388">
        <v>0</v>
      </c>
      <c r="R388">
        <v>104800</v>
      </c>
      <c r="S388">
        <v>2017</v>
      </c>
      <c r="T388" t="e">
        <v>#N/A</v>
      </c>
      <c r="U388" t="s">
        <v>320</v>
      </c>
      <c r="V388" t="s">
        <v>326</v>
      </c>
    </row>
    <row r="389" spans="1:22" x14ac:dyDescent="0.25">
      <c r="A389" s="1">
        <v>42915</v>
      </c>
      <c r="B389">
        <v>106579</v>
      </c>
      <c r="D389">
        <v>1755497</v>
      </c>
      <c r="E389">
        <v>4620</v>
      </c>
      <c r="F389" t="s">
        <v>106</v>
      </c>
      <c r="G389" t="s">
        <v>597</v>
      </c>
      <c r="H389">
        <v>1</v>
      </c>
      <c r="I389">
        <v>2720</v>
      </c>
      <c r="K389">
        <v>640</v>
      </c>
      <c r="L389">
        <v>0</v>
      </c>
      <c r="M389">
        <v>0</v>
      </c>
      <c r="N389">
        <v>66</v>
      </c>
      <c r="O389">
        <v>0</v>
      </c>
      <c r="P389">
        <v>900</v>
      </c>
      <c r="Q389">
        <v>0</v>
      </c>
      <c r="R389">
        <v>0</v>
      </c>
      <c r="S389">
        <v>2017</v>
      </c>
      <c r="T389" t="e">
        <v>#N/A</v>
      </c>
      <c r="U389" t="s">
        <v>320</v>
      </c>
      <c r="V389" t="s">
        <v>326</v>
      </c>
    </row>
    <row r="390" spans="1:22" x14ac:dyDescent="0.25">
      <c r="A390" s="1">
        <v>42937</v>
      </c>
      <c r="B390">
        <v>106650</v>
      </c>
      <c r="D390">
        <v>1810011</v>
      </c>
      <c r="E390">
        <v>4235</v>
      </c>
      <c r="F390" t="s">
        <v>32</v>
      </c>
      <c r="G390" t="s">
        <v>598</v>
      </c>
      <c r="H390">
        <v>1</v>
      </c>
      <c r="I390">
        <v>1120</v>
      </c>
      <c r="K390">
        <v>640</v>
      </c>
      <c r="L390">
        <v>0</v>
      </c>
      <c r="M390">
        <v>0</v>
      </c>
      <c r="N390">
        <v>10</v>
      </c>
      <c r="O390">
        <v>0</v>
      </c>
      <c r="P390">
        <v>0</v>
      </c>
      <c r="Q390">
        <v>0</v>
      </c>
      <c r="R390">
        <v>29575</v>
      </c>
      <c r="S390">
        <v>2018</v>
      </c>
      <c r="T390" t="e">
        <v>#N/A</v>
      </c>
      <c r="U390" t="s">
        <v>316</v>
      </c>
      <c r="V390" t="s">
        <v>326</v>
      </c>
    </row>
    <row r="391" spans="1:22" x14ac:dyDescent="0.25">
      <c r="A391" s="1">
        <v>42937</v>
      </c>
      <c r="B391">
        <v>106653</v>
      </c>
      <c r="D391">
        <v>1855238</v>
      </c>
      <c r="E391">
        <v>1120</v>
      </c>
      <c r="F391" t="s">
        <v>24</v>
      </c>
      <c r="G391" t="s">
        <v>384</v>
      </c>
      <c r="H391">
        <v>1</v>
      </c>
      <c r="I391">
        <v>1110</v>
      </c>
      <c r="K391">
        <v>640</v>
      </c>
      <c r="L391">
        <v>0</v>
      </c>
      <c r="M391">
        <v>0</v>
      </c>
      <c r="N391">
        <v>3</v>
      </c>
      <c r="O391">
        <v>0</v>
      </c>
      <c r="P391">
        <v>205</v>
      </c>
      <c r="Q391">
        <v>0</v>
      </c>
      <c r="R391">
        <v>1440</v>
      </c>
      <c r="S391">
        <v>2018</v>
      </c>
      <c r="T391" t="e">
        <v>#N/A</v>
      </c>
      <c r="U391" t="s">
        <v>316</v>
      </c>
      <c r="V391" t="s">
        <v>326</v>
      </c>
    </row>
    <row r="392" spans="1:22" x14ac:dyDescent="0.25">
      <c r="A392" s="1">
        <v>42937</v>
      </c>
      <c r="B392">
        <v>106653</v>
      </c>
      <c r="D392">
        <v>1855238</v>
      </c>
      <c r="E392">
        <v>1120</v>
      </c>
      <c r="F392" t="s">
        <v>24</v>
      </c>
      <c r="G392" t="e">
        <v>#NAME?</v>
      </c>
      <c r="H392">
        <v>1</v>
      </c>
      <c r="I392">
        <v>1110</v>
      </c>
      <c r="K392">
        <v>640</v>
      </c>
      <c r="L392">
        <v>0</v>
      </c>
      <c r="M392">
        <v>0</v>
      </c>
      <c r="N392">
        <v>4</v>
      </c>
      <c r="O392">
        <v>0</v>
      </c>
      <c r="P392">
        <v>205</v>
      </c>
      <c r="Q392">
        <v>0</v>
      </c>
      <c r="R392">
        <v>1440</v>
      </c>
      <c r="S392">
        <v>2018</v>
      </c>
      <c r="T392" t="e">
        <v>#N/A</v>
      </c>
      <c r="U392" t="s">
        <v>316</v>
      </c>
      <c r="V392" t="s">
        <v>326</v>
      </c>
    </row>
    <row r="393" spans="1:22" x14ac:dyDescent="0.25">
      <c r="A393" s="1">
        <v>42937</v>
      </c>
      <c r="B393">
        <v>106653</v>
      </c>
      <c r="D393">
        <v>1855238</v>
      </c>
      <c r="E393">
        <v>1120</v>
      </c>
      <c r="F393" t="s">
        <v>24</v>
      </c>
      <c r="G393" t="e">
        <v>#NAME?</v>
      </c>
      <c r="H393">
        <v>1</v>
      </c>
      <c r="I393">
        <v>1110</v>
      </c>
      <c r="K393">
        <v>640</v>
      </c>
      <c r="L393">
        <v>0</v>
      </c>
      <c r="M393">
        <v>0</v>
      </c>
      <c r="N393">
        <v>8</v>
      </c>
      <c r="O393">
        <v>0</v>
      </c>
      <c r="P393">
        <v>205</v>
      </c>
      <c r="Q393">
        <v>0</v>
      </c>
      <c r="R393">
        <v>1440</v>
      </c>
      <c r="S393">
        <v>2018</v>
      </c>
      <c r="T393" t="e">
        <v>#N/A</v>
      </c>
      <c r="U393" t="s">
        <v>316</v>
      </c>
      <c r="V393" t="s">
        <v>326</v>
      </c>
    </row>
    <row r="394" spans="1:22" x14ac:dyDescent="0.25">
      <c r="A394" s="1">
        <v>42937</v>
      </c>
      <c r="B394">
        <v>106653</v>
      </c>
      <c r="D394">
        <v>1855238</v>
      </c>
      <c r="E394">
        <v>1120</v>
      </c>
      <c r="F394" t="s">
        <v>24</v>
      </c>
      <c r="G394" t="e">
        <v>#NAME?</v>
      </c>
      <c r="H394">
        <v>1</v>
      </c>
      <c r="I394">
        <v>1120</v>
      </c>
      <c r="K394">
        <v>640</v>
      </c>
      <c r="L394">
        <v>0</v>
      </c>
      <c r="M394">
        <v>0</v>
      </c>
      <c r="N394">
        <v>10</v>
      </c>
      <c r="O394">
        <v>0</v>
      </c>
      <c r="P394">
        <v>205</v>
      </c>
      <c r="Q394">
        <v>0</v>
      </c>
      <c r="R394">
        <v>1440</v>
      </c>
      <c r="S394">
        <v>2018</v>
      </c>
      <c r="T394" t="e">
        <v>#N/A</v>
      </c>
      <c r="U394" t="s">
        <v>316</v>
      </c>
      <c r="V394" t="s">
        <v>326</v>
      </c>
    </row>
    <row r="395" spans="1:22" x14ac:dyDescent="0.25">
      <c r="A395" s="1">
        <v>42937</v>
      </c>
      <c r="B395">
        <v>106653</v>
      </c>
      <c r="D395">
        <v>1855238</v>
      </c>
      <c r="E395">
        <v>1120</v>
      </c>
      <c r="F395" t="s">
        <v>24</v>
      </c>
      <c r="G395" t="e">
        <v>#NAME?</v>
      </c>
      <c r="H395">
        <v>1</v>
      </c>
      <c r="I395">
        <v>1120</v>
      </c>
      <c r="K395">
        <v>640</v>
      </c>
      <c r="L395">
        <v>0</v>
      </c>
      <c r="M395">
        <v>0</v>
      </c>
      <c r="N395">
        <v>11</v>
      </c>
      <c r="O395">
        <v>0</v>
      </c>
      <c r="P395">
        <v>205</v>
      </c>
      <c r="Q395">
        <v>0</v>
      </c>
      <c r="R395">
        <v>1440</v>
      </c>
      <c r="S395">
        <v>2018</v>
      </c>
      <c r="T395" t="e">
        <v>#N/A</v>
      </c>
      <c r="U395" t="s">
        <v>316</v>
      </c>
      <c r="V395" t="s">
        <v>326</v>
      </c>
    </row>
    <row r="396" spans="1:22" x14ac:dyDescent="0.25">
      <c r="A396" s="1">
        <v>42937</v>
      </c>
      <c r="B396">
        <v>106653</v>
      </c>
      <c r="D396">
        <v>1855238</v>
      </c>
      <c r="E396">
        <v>1120</v>
      </c>
      <c r="F396" t="s">
        <v>24</v>
      </c>
      <c r="G396" t="e">
        <v>#NAME?</v>
      </c>
      <c r="H396">
        <v>1</v>
      </c>
      <c r="I396">
        <v>1130</v>
      </c>
      <c r="K396">
        <v>640</v>
      </c>
      <c r="L396">
        <v>0</v>
      </c>
      <c r="M396">
        <v>0</v>
      </c>
      <c r="N396">
        <v>1</v>
      </c>
      <c r="O396">
        <v>0</v>
      </c>
      <c r="P396">
        <v>205</v>
      </c>
      <c r="Q396">
        <v>0</v>
      </c>
      <c r="R396">
        <v>1440</v>
      </c>
      <c r="S396">
        <v>2018</v>
      </c>
      <c r="T396" t="e">
        <v>#N/A</v>
      </c>
      <c r="U396" t="s">
        <v>316</v>
      </c>
      <c r="V396" t="s">
        <v>326</v>
      </c>
    </row>
    <row r="397" spans="1:22" x14ac:dyDescent="0.25">
      <c r="A397" s="1">
        <v>42937</v>
      </c>
      <c r="B397">
        <v>106653</v>
      </c>
      <c r="D397">
        <v>1855238</v>
      </c>
      <c r="E397">
        <v>1120</v>
      </c>
      <c r="F397" t="s">
        <v>24</v>
      </c>
      <c r="G397" t="e">
        <v>#NAME?</v>
      </c>
      <c r="H397">
        <v>1</v>
      </c>
      <c r="I397">
        <v>1130</v>
      </c>
      <c r="K397">
        <v>640</v>
      </c>
      <c r="L397">
        <v>0</v>
      </c>
      <c r="M397">
        <v>0</v>
      </c>
      <c r="N397">
        <v>2</v>
      </c>
      <c r="O397">
        <v>0</v>
      </c>
      <c r="P397">
        <v>205</v>
      </c>
      <c r="Q397">
        <v>0</v>
      </c>
      <c r="R397">
        <v>1440</v>
      </c>
      <c r="S397">
        <v>2018</v>
      </c>
      <c r="T397" t="e">
        <v>#N/A</v>
      </c>
      <c r="U397" t="s">
        <v>316</v>
      </c>
      <c r="V397" t="s">
        <v>326</v>
      </c>
    </row>
    <row r="398" spans="1:22" x14ac:dyDescent="0.25">
      <c r="A398" s="1">
        <v>42937</v>
      </c>
      <c r="B398">
        <v>106653</v>
      </c>
      <c r="D398">
        <v>1855238</v>
      </c>
      <c r="E398">
        <v>1120</v>
      </c>
      <c r="F398" t="s">
        <v>24</v>
      </c>
      <c r="G398" t="e">
        <v>#NAME?</v>
      </c>
      <c r="H398">
        <v>1</v>
      </c>
      <c r="I398">
        <v>2720</v>
      </c>
      <c r="K398">
        <v>640</v>
      </c>
      <c r="L398">
        <v>0</v>
      </c>
      <c r="M398">
        <v>0</v>
      </c>
      <c r="N398">
        <v>4</v>
      </c>
      <c r="O398">
        <v>0</v>
      </c>
      <c r="P398">
        <v>900</v>
      </c>
      <c r="Q398">
        <v>0</v>
      </c>
      <c r="R398">
        <v>1440</v>
      </c>
      <c r="S398">
        <v>2018</v>
      </c>
      <c r="T398" t="e">
        <v>#N/A</v>
      </c>
      <c r="U398" t="s">
        <v>320</v>
      </c>
      <c r="V398" t="s">
        <v>326</v>
      </c>
    </row>
    <row r="399" spans="1:22" x14ac:dyDescent="0.25">
      <c r="A399" s="1">
        <v>42937</v>
      </c>
      <c r="B399">
        <v>106653</v>
      </c>
      <c r="D399">
        <v>1855238</v>
      </c>
      <c r="E399">
        <v>1120</v>
      </c>
      <c r="F399" t="s">
        <v>24</v>
      </c>
      <c r="G399" t="e">
        <v>#NAME?</v>
      </c>
      <c r="H399">
        <v>1</v>
      </c>
      <c r="I399">
        <v>2720</v>
      </c>
      <c r="K399">
        <v>640</v>
      </c>
      <c r="L399">
        <v>0</v>
      </c>
      <c r="M399">
        <v>0</v>
      </c>
      <c r="N399">
        <v>11</v>
      </c>
      <c r="O399">
        <v>0</v>
      </c>
      <c r="P399">
        <v>900</v>
      </c>
      <c r="Q399">
        <v>0</v>
      </c>
      <c r="R399">
        <v>1440</v>
      </c>
      <c r="S399">
        <v>2018</v>
      </c>
      <c r="T399" t="e">
        <v>#N/A</v>
      </c>
      <c r="U399" t="s">
        <v>320</v>
      </c>
      <c r="V399" t="s">
        <v>326</v>
      </c>
    </row>
    <row r="400" spans="1:22" x14ac:dyDescent="0.25">
      <c r="A400" s="1">
        <v>42942</v>
      </c>
      <c r="B400">
        <v>106678</v>
      </c>
      <c r="D400">
        <v>1855249</v>
      </c>
      <c r="E400">
        <v>2658</v>
      </c>
      <c r="F400" t="s">
        <v>361</v>
      </c>
      <c r="G400" t="s">
        <v>599</v>
      </c>
      <c r="H400">
        <v>1</v>
      </c>
      <c r="I400">
        <v>1130</v>
      </c>
      <c r="K400">
        <v>640</v>
      </c>
      <c r="L400">
        <v>0</v>
      </c>
      <c r="M400">
        <v>31700</v>
      </c>
      <c r="N400">
        <v>1</v>
      </c>
      <c r="O400">
        <v>0</v>
      </c>
      <c r="P400">
        <v>205</v>
      </c>
      <c r="Q400">
        <v>0</v>
      </c>
      <c r="R400">
        <v>22.72</v>
      </c>
      <c r="S400">
        <v>2018</v>
      </c>
      <c r="T400" t="e">
        <v>#N/A</v>
      </c>
      <c r="U400" t="s">
        <v>316</v>
      </c>
      <c r="V400" t="s">
        <v>326</v>
      </c>
    </row>
    <row r="401" spans="1:22" x14ac:dyDescent="0.25">
      <c r="A401" s="1">
        <v>42942</v>
      </c>
      <c r="B401">
        <v>106678</v>
      </c>
      <c r="D401">
        <v>1855249</v>
      </c>
      <c r="E401">
        <v>2658</v>
      </c>
      <c r="F401" t="s">
        <v>361</v>
      </c>
      <c r="G401" t="s">
        <v>600</v>
      </c>
      <c r="H401">
        <v>1</v>
      </c>
      <c r="I401">
        <v>1130</v>
      </c>
      <c r="K401">
        <v>640</v>
      </c>
      <c r="L401">
        <v>0</v>
      </c>
      <c r="M401">
        <v>31700</v>
      </c>
      <c r="N401">
        <v>2</v>
      </c>
      <c r="O401">
        <v>0</v>
      </c>
      <c r="P401">
        <v>205</v>
      </c>
      <c r="Q401">
        <v>0</v>
      </c>
      <c r="R401">
        <v>22.72</v>
      </c>
      <c r="S401">
        <v>2018</v>
      </c>
      <c r="T401" t="e">
        <v>#N/A</v>
      </c>
      <c r="U401" t="s">
        <v>316</v>
      </c>
      <c r="V401" t="s">
        <v>326</v>
      </c>
    </row>
    <row r="402" spans="1:22" x14ac:dyDescent="0.25">
      <c r="A402" s="1">
        <v>42942</v>
      </c>
      <c r="B402">
        <v>106680</v>
      </c>
      <c r="D402">
        <v>1855250</v>
      </c>
      <c r="E402">
        <v>4235</v>
      </c>
      <c r="F402" t="s">
        <v>32</v>
      </c>
      <c r="G402" t="s">
        <v>601</v>
      </c>
      <c r="H402">
        <v>1</v>
      </c>
      <c r="I402">
        <v>1110</v>
      </c>
      <c r="K402">
        <v>640</v>
      </c>
      <c r="L402">
        <v>0</v>
      </c>
      <c r="M402">
        <v>31700</v>
      </c>
      <c r="N402">
        <v>3</v>
      </c>
      <c r="O402">
        <v>0</v>
      </c>
      <c r="P402">
        <v>205</v>
      </c>
      <c r="Q402">
        <v>0</v>
      </c>
      <c r="R402">
        <v>616</v>
      </c>
      <c r="S402">
        <v>2018</v>
      </c>
      <c r="T402" t="e">
        <v>#N/A</v>
      </c>
      <c r="U402" t="s">
        <v>316</v>
      </c>
      <c r="V402" t="s">
        <v>326</v>
      </c>
    </row>
    <row r="403" spans="1:22" x14ac:dyDescent="0.25">
      <c r="A403" s="1">
        <v>42942</v>
      </c>
      <c r="B403">
        <v>106680</v>
      </c>
      <c r="D403">
        <v>1855250</v>
      </c>
      <c r="E403">
        <v>4235</v>
      </c>
      <c r="F403" t="s">
        <v>32</v>
      </c>
      <c r="G403" t="s">
        <v>602</v>
      </c>
      <c r="H403">
        <v>1</v>
      </c>
      <c r="I403">
        <v>1110</v>
      </c>
      <c r="K403">
        <v>640</v>
      </c>
      <c r="L403">
        <v>0</v>
      </c>
      <c r="M403">
        <v>31700</v>
      </c>
      <c r="N403">
        <v>4</v>
      </c>
      <c r="O403">
        <v>0</v>
      </c>
      <c r="P403">
        <v>205</v>
      </c>
      <c r="Q403">
        <v>0</v>
      </c>
      <c r="R403">
        <v>616</v>
      </c>
      <c r="S403">
        <v>2018</v>
      </c>
      <c r="T403" t="e">
        <v>#N/A</v>
      </c>
      <c r="U403" t="s">
        <v>316</v>
      </c>
      <c r="V403" t="s">
        <v>326</v>
      </c>
    </row>
    <row r="404" spans="1:22" x14ac:dyDescent="0.25">
      <c r="A404" s="1">
        <v>42942</v>
      </c>
      <c r="B404">
        <v>106680</v>
      </c>
      <c r="D404">
        <v>1855250</v>
      </c>
      <c r="E404">
        <v>4235</v>
      </c>
      <c r="F404" t="s">
        <v>32</v>
      </c>
      <c r="G404" t="s">
        <v>602</v>
      </c>
      <c r="H404">
        <v>1</v>
      </c>
      <c r="I404">
        <v>1110</v>
      </c>
      <c r="K404">
        <v>640</v>
      </c>
      <c r="L404">
        <v>0</v>
      </c>
      <c r="M404">
        <v>31700</v>
      </c>
      <c r="N404">
        <v>8</v>
      </c>
      <c r="O404">
        <v>0</v>
      </c>
      <c r="P404">
        <v>205</v>
      </c>
      <c r="Q404">
        <v>0</v>
      </c>
      <c r="R404">
        <v>616</v>
      </c>
      <c r="S404">
        <v>2018</v>
      </c>
      <c r="T404" t="e">
        <v>#N/A</v>
      </c>
      <c r="U404" t="s">
        <v>316</v>
      </c>
      <c r="V404" t="s">
        <v>326</v>
      </c>
    </row>
    <row r="405" spans="1:22" x14ac:dyDescent="0.25">
      <c r="A405" s="1">
        <v>42942</v>
      </c>
      <c r="B405">
        <v>106680</v>
      </c>
      <c r="D405">
        <v>1855250</v>
      </c>
      <c r="E405">
        <v>4235</v>
      </c>
      <c r="F405" t="s">
        <v>32</v>
      </c>
      <c r="G405" t="s">
        <v>602</v>
      </c>
      <c r="H405">
        <v>1</v>
      </c>
      <c r="I405">
        <v>1120</v>
      </c>
      <c r="K405">
        <v>640</v>
      </c>
      <c r="L405">
        <v>0</v>
      </c>
      <c r="M405">
        <v>31700</v>
      </c>
      <c r="N405">
        <v>10</v>
      </c>
      <c r="O405">
        <v>0</v>
      </c>
      <c r="P405">
        <v>205</v>
      </c>
      <c r="Q405">
        <v>0</v>
      </c>
      <c r="R405">
        <v>616</v>
      </c>
      <c r="S405">
        <v>2018</v>
      </c>
      <c r="T405" t="e">
        <v>#N/A</v>
      </c>
      <c r="U405" t="s">
        <v>316</v>
      </c>
      <c r="V405" t="s">
        <v>326</v>
      </c>
    </row>
    <row r="406" spans="1:22" x14ac:dyDescent="0.25">
      <c r="A406" s="1">
        <v>42942</v>
      </c>
      <c r="B406">
        <v>106680</v>
      </c>
      <c r="D406">
        <v>1855250</v>
      </c>
      <c r="E406">
        <v>4235</v>
      </c>
      <c r="F406" t="s">
        <v>32</v>
      </c>
      <c r="G406" t="s">
        <v>602</v>
      </c>
      <c r="H406">
        <v>1</v>
      </c>
      <c r="I406">
        <v>1120</v>
      </c>
      <c r="K406">
        <v>640</v>
      </c>
      <c r="L406">
        <v>0</v>
      </c>
      <c r="M406">
        <v>31700</v>
      </c>
      <c r="N406">
        <v>11</v>
      </c>
      <c r="O406">
        <v>0</v>
      </c>
      <c r="P406">
        <v>205</v>
      </c>
      <c r="Q406">
        <v>0</v>
      </c>
      <c r="R406">
        <v>616</v>
      </c>
      <c r="S406">
        <v>2018</v>
      </c>
      <c r="T406" t="e">
        <v>#N/A</v>
      </c>
      <c r="U406" t="s">
        <v>316</v>
      </c>
      <c r="V406" t="s">
        <v>326</v>
      </c>
    </row>
    <row r="407" spans="1:22" x14ac:dyDescent="0.25">
      <c r="A407" s="1">
        <v>42942</v>
      </c>
      <c r="B407">
        <v>106680</v>
      </c>
      <c r="D407">
        <v>1855250</v>
      </c>
      <c r="E407">
        <v>4235</v>
      </c>
      <c r="F407" t="s">
        <v>32</v>
      </c>
      <c r="G407" t="s">
        <v>602</v>
      </c>
      <c r="H407">
        <v>1</v>
      </c>
      <c r="I407">
        <v>1130</v>
      </c>
      <c r="K407">
        <v>640</v>
      </c>
      <c r="L407">
        <v>0</v>
      </c>
      <c r="M407">
        <v>31700</v>
      </c>
      <c r="N407">
        <v>1</v>
      </c>
      <c r="O407">
        <v>0</v>
      </c>
      <c r="P407">
        <v>205</v>
      </c>
      <c r="Q407">
        <v>0</v>
      </c>
      <c r="R407">
        <v>616</v>
      </c>
      <c r="S407">
        <v>2018</v>
      </c>
      <c r="T407" t="e">
        <v>#N/A</v>
      </c>
      <c r="U407" t="s">
        <v>316</v>
      </c>
      <c r="V407" t="s">
        <v>326</v>
      </c>
    </row>
    <row r="408" spans="1:22" x14ac:dyDescent="0.25">
      <c r="A408" s="1">
        <v>42942</v>
      </c>
      <c r="B408">
        <v>106680</v>
      </c>
      <c r="D408">
        <v>1855250</v>
      </c>
      <c r="E408">
        <v>4235</v>
      </c>
      <c r="F408" t="s">
        <v>32</v>
      </c>
      <c r="G408" t="s">
        <v>602</v>
      </c>
      <c r="H408">
        <v>1</v>
      </c>
      <c r="I408">
        <v>1130</v>
      </c>
      <c r="K408">
        <v>640</v>
      </c>
      <c r="L408">
        <v>0</v>
      </c>
      <c r="M408">
        <v>31700</v>
      </c>
      <c r="N408">
        <v>2</v>
      </c>
      <c r="O408">
        <v>0</v>
      </c>
      <c r="P408">
        <v>205</v>
      </c>
      <c r="Q408">
        <v>0</v>
      </c>
      <c r="R408">
        <v>616</v>
      </c>
      <c r="S408">
        <v>2018</v>
      </c>
      <c r="T408" t="e">
        <v>#N/A</v>
      </c>
      <c r="U408" t="s">
        <v>316</v>
      </c>
      <c r="V408" t="s">
        <v>326</v>
      </c>
    </row>
    <row r="409" spans="1:22" x14ac:dyDescent="0.25">
      <c r="A409" s="1">
        <v>42942</v>
      </c>
      <c r="B409">
        <v>106680</v>
      </c>
      <c r="D409">
        <v>1855250</v>
      </c>
      <c r="E409">
        <v>4235</v>
      </c>
      <c r="F409" t="s">
        <v>32</v>
      </c>
      <c r="G409" t="s">
        <v>603</v>
      </c>
      <c r="H409">
        <v>1</v>
      </c>
      <c r="I409">
        <v>1110</v>
      </c>
      <c r="K409">
        <v>640</v>
      </c>
      <c r="L409">
        <v>0</v>
      </c>
      <c r="M409">
        <v>31700</v>
      </c>
      <c r="N409">
        <v>3</v>
      </c>
      <c r="O409">
        <v>0</v>
      </c>
      <c r="P409">
        <v>205</v>
      </c>
      <c r="Q409">
        <v>0</v>
      </c>
      <c r="R409">
        <v>547.42999999999995</v>
      </c>
      <c r="S409">
        <v>2018</v>
      </c>
      <c r="T409" t="e">
        <v>#N/A</v>
      </c>
      <c r="U409" t="s">
        <v>316</v>
      </c>
      <c r="V409" t="s">
        <v>326</v>
      </c>
    </row>
    <row r="410" spans="1:22" x14ac:dyDescent="0.25">
      <c r="A410" s="1">
        <v>42942</v>
      </c>
      <c r="B410">
        <v>106680</v>
      </c>
      <c r="D410">
        <v>1855250</v>
      </c>
      <c r="E410">
        <v>4235</v>
      </c>
      <c r="F410" t="s">
        <v>32</v>
      </c>
      <c r="G410" t="s">
        <v>604</v>
      </c>
      <c r="H410">
        <v>1</v>
      </c>
      <c r="I410">
        <v>1110</v>
      </c>
      <c r="K410">
        <v>640</v>
      </c>
      <c r="L410">
        <v>0</v>
      </c>
      <c r="M410">
        <v>31700</v>
      </c>
      <c r="N410">
        <v>4</v>
      </c>
      <c r="O410">
        <v>0</v>
      </c>
      <c r="P410">
        <v>205</v>
      </c>
      <c r="Q410">
        <v>0</v>
      </c>
      <c r="R410">
        <v>547.42999999999995</v>
      </c>
      <c r="S410">
        <v>2018</v>
      </c>
      <c r="T410" t="e">
        <v>#N/A</v>
      </c>
      <c r="U410" t="s">
        <v>316</v>
      </c>
      <c r="V410" t="s">
        <v>326</v>
      </c>
    </row>
    <row r="411" spans="1:22" x14ac:dyDescent="0.25">
      <c r="A411" s="1">
        <v>42942</v>
      </c>
      <c r="B411">
        <v>106680</v>
      </c>
      <c r="D411">
        <v>1855250</v>
      </c>
      <c r="E411">
        <v>4235</v>
      </c>
      <c r="F411" t="s">
        <v>32</v>
      </c>
      <c r="G411" t="s">
        <v>604</v>
      </c>
      <c r="H411">
        <v>1</v>
      </c>
      <c r="I411">
        <v>1110</v>
      </c>
      <c r="K411">
        <v>640</v>
      </c>
      <c r="L411">
        <v>0</v>
      </c>
      <c r="M411">
        <v>31700</v>
      </c>
      <c r="N411">
        <v>8</v>
      </c>
      <c r="O411">
        <v>0</v>
      </c>
      <c r="P411">
        <v>205</v>
      </c>
      <c r="Q411">
        <v>0</v>
      </c>
      <c r="R411">
        <v>547.42999999999995</v>
      </c>
      <c r="S411">
        <v>2018</v>
      </c>
      <c r="T411" t="e">
        <v>#N/A</v>
      </c>
      <c r="U411" t="s">
        <v>316</v>
      </c>
      <c r="V411" t="s">
        <v>326</v>
      </c>
    </row>
    <row r="412" spans="1:22" x14ac:dyDescent="0.25">
      <c r="A412" s="1">
        <v>42942</v>
      </c>
      <c r="B412">
        <v>106680</v>
      </c>
      <c r="D412">
        <v>1855250</v>
      </c>
      <c r="E412">
        <v>4235</v>
      </c>
      <c r="F412" t="s">
        <v>32</v>
      </c>
      <c r="G412" t="s">
        <v>604</v>
      </c>
      <c r="H412">
        <v>1</v>
      </c>
      <c r="I412">
        <v>1120</v>
      </c>
      <c r="K412">
        <v>640</v>
      </c>
      <c r="L412">
        <v>0</v>
      </c>
      <c r="M412">
        <v>31700</v>
      </c>
      <c r="N412">
        <v>10</v>
      </c>
      <c r="O412">
        <v>0</v>
      </c>
      <c r="P412">
        <v>205</v>
      </c>
      <c r="Q412">
        <v>0</v>
      </c>
      <c r="R412">
        <v>547.42999999999995</v>
      </c>
      <c r="S412">
        <v>2018</v>
      </c>
      <c r="T412" t="e">
        <v>#N/A</v>
      </c>
      <c r="U412" t="s">
        <v>316</v>
      </c>
      <c r="V412" t="s">
        <v>326</v>
      </c>
    </row>
    <row r="413" spans="1:22" x14ac:dyDescent="0.25">
      <c r="A413" s="1">
        <v>42942</v>
      </c>
      <c r="B413">
        <v>106680</v>
      </c>
      <c r="D413">
        <v>1855250</v>
      </c>
      <c r="E413">
        <v>4235</v>
      </c>
      <c r="F413" t="s">
        <v>32</v>
      </c>
      <c r="G413" t="s">
        <v>604</v>
      </c>
      <c r="H413">
        <v>1</v>
      </c>
      <c r="I413">
        <v>1120</v>
      </c>
      <c r="K413">
        <v>640</v>
      </c>
      <c r="L413">
        <v>0</v>
      </c>
      <c r="M413">
        <v>31700</v>
      </c>
      <c r="N413">
        <v>11</v>
      </c>
      <c r="O413">
        <v>0</v>
      </c>
      <c r="P413">
        <v>205</v>
      </c>
      <c r="Q413">
        <v>0</v>
      </c>
      <c r="R413">
        <v>547.42999999999995</v>
      </c>
      <c r="S413">
        <v>2018</v>
      </c>
      <c r="T413" t="e">
        <v>#N/A</v>
      </c>
      <c r="U413" t="s">
        <v>316</v>
      </c>
      <c r="V413" t="s">
        <v>326</v>
      </c>
    </row>
    <row r="414" spans="1:22" x14ac:dyDescent="0.25">
      <c r="A414" s="1">
        <v>42942</v>
      </c>
      <c r="B414">
        <v>106680</v>
      </c>
      <c r="D414">
        <v>1855250</v>
      </c>
      <c r="E414">
        <v>4235</v>
      </c>
      <c r="F414" t="s">
        <v>32</v>
      </c>
      <c r="G414" t="s">
        <v>604</v>
      </c>
      <c r="H414">
        <v>1</v>
      </c>
      <c r="I414">
        <v>1130</v>
      </c>
      <c r="K414">
        <v>640</v>
      </c>
      <c r="L414">
        <v>0</v>
      </c>
      <c r="M414">
        <v>31700</v>
      </c>
      <c r="N414">
        <v>1</v>
      </c>
      <c r="O414">
        <v>0</v>
      </c>
      <c r="P414">
        <v>205</v>
      </c>
      <c r="Q414">
        <v>0</v>
      </c>
      <c r="R414">
        <v>547.42999999999995</v>
      </c>
      <c r="S414">
        <v>2018</v>
      </c>
      <c r="T414" t="e">
        <v>#N/A</v>
      </c>
      <c r="U414" t="s">
        <v>316</v>
      </c>
      <c r="V414" t="s">
        <v>326</v>
      </c>
    </row>
    <row r="415" spans="1:22" x14ac:dyDescent="0.25">
      <c r="A415" s="1">
        <v>42942</v>
      </c>
      <c r="B415">
        <v>106680</v>
      </c>
      <c r="D415">
        <v>1855250</v>
      </c>
      <c r="E415">
        <v>4235</v>
      </c>
      <c r="F415" t="s">
        <v>32</v>
      </c>
      <c r="G415" t="s">
        <v>604</v>
      </c>
      <c r="H415">
        <v>1</v>
      </c>
      <c r="I415">
        <v>1130</v>
      </c>
      <c r="K415">
        <v>640</v>
      </c>
      <c r="L415">
        <v>0</v>
      </c>
      <c r="M415">
        <v>31700</v>
      </c>
      <c r="N415">
        <v>2</v>
      </c>
      <c r="O415">
        <v>0</v>
      </c>
      <c r="P415">
        <v>205</v>
      </c>
      <c r="Q415">
        <v>0</v>
      </c>
      <c r="R415">
        <v>547.41999999999996</v>
      </c>
      <c r="S415">
        <v>2018</v>
      </c>
      <c r="T415" t="e">
        <v>#N/A</v>
      </c>
      <c r="U415" t="s">
        <v>316</v>
      </c>
      <c r="V415" t="s">
        <v>326</v>
      </c>
    </row>
    <row r="416" spans="1:22" x14ac:dyDescent="0.25">
      <c r="A416" s="1">
        <v>42954</v>
      </c>
      <c r="B416">
        <v>106744</v>
      </c>
      <c r="D416">
        <v>1866023</v>
      </c>
      <c r="E416">
        <v>13080</v>
      </c>
      <c r="F416" t="s">
        <v>366</v>
      </c>
      <c r="G416" t="s">
        <v>605</v>
      </c>
      <c r="H416">
        <v>1</v>
      </c>
      <c r="I416">
        <v>2720</v>
      </c>
      <c r="K416">
        <v>640</v>
      </c>
      <c r="L416">
        <v>0</v>
      </c>
      <c r="M416">
        <v>0</v>
      </c>
      <c r="N416">
        <v>1</v>
      </c>
      <c r="O416">
        <v>0</v>
      </c>
      <c r="P416">
        <v>900</v>
      </c>
      <c r="Q416">
        <v>0</v>
      </c>
      <c r="R416">
        <v>0</v>
      </c>
      <c r="S416">
        <v>2018</v>
      </c>
      <c r="T416" t="e">
        <v>#N/A</v>
      </c>
      <c r="U416" t="s">
        <v>320</v>
      </c>
      <c r="V416" t="s">
        <v>326</v>
      </c>
    </row>
    <row r="417" spans="1:22" x14ac:dyDescent="0.25">
      <c r="A417" s="1">
        <v>42954</v>
      </c>
      <c r="B417">
        <v>106744</v>
      </c>
      <c r="D417">
        <v>1866023</v>
      </c>
      <c r="E417">
        <v>13080</v>
      </c>
      <c r="F417" t="s">
        <v>366</v>
      </c>
      <c r="G417" t="s">
        <v>503</v>
      </c>
      <c r="H417">
        <v>1</v>
      </c>
      <c r="I417">
        <v>2720</v>
      </c>
      <c r="K417">
        <v>640</v>
      </c>
      <c r="L417">
        <v>0</v>
      </c>
      <c r="M417">
        <v>0</v>
      </c>
      <c r="N417">
        <v>1</v>
      </c>
      <c r="O417">
        <v>0</v>
      </c>
      <c r="P417">
        <v>900</v>
      </c>
      <c r="Q417">
        <v>0</v>
      </c>
      <c r="R417">
        <v>0</v>
      </c>
      <c r="S417">
        <v>2018</v>
      </c>
      <c r="T417" t="e">
        <v>#N/A</v>
      </c>
      <c r="U417" t="s">
        <v>320</v>
      </c>
      <c r="V417" t="s">
        <v>326</v>
      </c>
    </row>
    <row r="418" spans="1:22" x14ac:dyDescent="0.25">
      <c r="A418" s="1">
        <v>42962</v>
      </c>
      <c r="B418">
        <v>106779</v>
      </c>
      <c r="D418">
        <v>189033</v>
      </c>
      <c r="E418">
        <v>2002</v>
      </c>
      <c r="F418" t="s">
        <v>606</v>
      </c>
      <c r="G418" t="s">
        <v>607</v>
      </c>
      <c r="H418">
        <v>1</v>
      </c>
      <c r="I418">
        <v>2850</v>
      </c>
      <c r="K418">
        <v>650</v>
      </c>
      <c r="L418">
        <v>0</v>
      </c>
      <c r="M418">
        <v>0</v>
      </c>
      <c r="N418">
        <v>90</v>
      </c>
      <c r="O418">
        <v>0</v>
      </c>
      <c r="P418">
        <v>0</v>
      </c>
      <c r="Q418">
        <v>0</v>
      </c>
      <c r="R418">
        <v>28342.69</v>
      </c>
      <c r="S418">
        <v>2018</v>
      </c>
      <c r="T418" t="e">
        <v>#N/A</v>
      </c>
      <c r="U418" t="s">
        <v>321</v>
      </c>
      <c r="V418" t="s">
        <v>331</v>
      </c>
    </row>
    <row r="419" spans="1:22" x14ac:dyDescent="0.25">
      <c r="A419" s="1">
        <v>42962</v>
      </c>
      <c r="B419">
        <v>106779</v>
      </c>
      <c r="D419">
        <v>189033</v>
      </c>
      <c r="E419">
        <v>2002</v>
      </c>
      <c r="F419" t="s">
        <v>606</v>
      </c>
      <c r="G419" t="s">
        <v>608</v>
      </c>
      <c r="H419">
        <v>1</v>
      </c>
      <c r="I419">
        <v>2850</v>
      </c>
      <c r="K419">
        <v>650</v>
      </c>
      <c r="L419">
        <v>0</v>
      </c>
      <c r="M419">
        <v>0</v>
      </c>
      <c r="N419">
        <v>90</v>
      </c>
      <c r="O419">
        <v>0</v>
      </c>
      <c r="P419">
        <v>0</v>
      </c>
      <c r="Q419">
        <v>0</v>
      </c>
      <c r="R419">
        <v>176</v>
      </c>
      <c r="S419">
        <v>2018</v>
      </c>
      <c r="T419" t="e">
        <v>#N/A</v>
      </c>
      <c r="U419" t="s">
        <v>321</v>
      </c>
      <c r="V419" t="s">
        <v>331</v>
      </c>
    </row>
    <row r="420" spans="1:22" x14ac:dyDescent="0.25">
      <c r="A420" s="1">
        <v>42962</v>
      </c>
      <c r="B420">
        <v>106779</v>
      </c>
      <c r="D420">
        <v>189033</v>
      </c>
      <c r="E420">
        <v>2002</v>
      </c>
      <c r="F420" t="s">
        <v>606</v>
      </c>
      <c r="G420" t="s">
        <v>609</v>
      </c>
      <c r="H420">
        <v>1</v>
      </c>
      <c r="I420">
        <v>2850</v>
      </c>
      <c r="K420">
        <v>650</v>
      </c>
      <c r="L420">
        <v>0</v>
      </c>
      <c r="M420">
        <v>0</v>
      </c>
      <c r="N420">
        <v>90</v>
      </c>
      <c r="O420">
        <v>0</v>
      </c>
      <c r="P420">
        <v>0</v>
      </c>
      <c r="Q420">
        <v>0</v>
      </c>
      <c r="R420">
        <v>15</v>
      </c>
      <c r="S420">
        <v>2018</v>
      </c>
      <c r="T420" t="e">
        <v>#N/A</v>
      </c>
      <c r="U420" t="s">
        <v>321</v>
      </c>
      <c r="V420" t="s">
        <v>331</v>
      </c>
    </row>
    <row r="421" spans="1:22" x14ac:dyDescent="0.25">
      <c r="A421" s="1">
        <v>42962</v>
      </c>
      <c r="B421">
        <v>106779</v>
      </c>
      <c r="D421">
        <v>189033</v>
      </c>
      <c r="E421">
        <v>2002</v>
      </c>
      <c r="F421" t="s">
        <v>606</v>
      </c>
      <c r="G421" t="s">
        <v>610</v>
      </c>
      <c r="H421">
        <v>1</v>
      </c>
      <c r="I421">
        <v>2850</v>
      </c>
      <c r="K421">
        <v>650</v>
      </c>
      <c r="L421">
        <v>0</v>
      </c>
      <c r="M421">
        <v>0</v>
      </c>
      <c r="N421">
        <v>90</v>
      </c>
      <c r="O421">
        <v>0</v>
      </c>
      <c r="P421">
        <v>0</v>
      </c>
      <c r="Q421">
        <v>0</v>
      </c>
      <c r="R421">
        <v>18.5</v>
      </c>
      <c r="S421">
        <v>2018</v>
      </c>
      <c r="T421" t="e">
        <v>#N/A</v>
      </c>
      <c r="U421" t="s">
        <v>321</v>
      </c>
      <c r="V421" t="s">
        <v>331</v>
      </c>
    </row>
    <row r="422" spans="1:22" x14ac:dyDescent="0.25">
      <c r="A422" s="1">
        <v>42962</v>
      </c>
      <c r="B422">
        <v>106779</v>
      </c>
      <c r="D422">
        <v>189033</v>
      </c>
      <c r="E422">
        <v>2002</v>
      </c>
      <c r="F422" t="s">
        <v>606</v>
      </c>
      <c r="G422" t="s">
        <v>611</v>
      </c>
      <c r="H422">
        <v>1</v>
      </c>
      <c r="I422">
        <v>2850</v>
      </c>
      <c r="K422">
        <v>650</v>
      </c>
      <c r="L422">
        <v>0</v>
      </c>
      <c r="M422">
        <v>0</v>
      </c>
      <c r="N422">
        <v>90</v>
      </c>
      <c r="O422">
        <v>0</v>
      </c>
      <c r="P422">
        <v>0</v>
      </c>
      <c r="Q422">
        <v>0</v>
      </c>
      <c r="R422">
        <v>102</v>
      </c>
      <c r="S422">
        <v>2018</v>
      </c>
      <c r="T422" t="e">
        <v>#N/A</v>
      </c>
      <c r="U422" t="s">
        <v>321</v>
      </c>
      <c r="V422" t="s">
        <v>331</v>
      </c>
    </row>
    <row r="423" spans="1:22" x14ac:dyDescent="0.25">
      <c r="A423" s="1">
        <v>42962</v>
      </c>
      <c r="B423">
        <v>106789</v>
      </c>
      <c r="D423">
        <v>1866023</v>
      </c>
      <c r="E423">
        <v>13080</v>
      </c>
      <c r="F423" t="s">
        <v>366</v>
      </c>
      <c r="G423" t="s">
        <v>368</v>
      </c>
      <c r="H423">
        <v>1</v>
      </c>
      <c r="I423">
        <v>2720</v>
      </c>
      <c r="K423">
        <v>640</v>
      </c>
      <c r="L423">
        <v>0</v>
      </c>
      <c r="M423">
        <v>0</v>
      </c>
      <c r="N423">
        <v>8</v>
      </c>
      <c r="O423">
        <v>0</v>
      </c>
      <c r="P423">
        <v>900</v>
      </c>
      <c r="Q423">
        <v>0</v>
      </c>
      <c r="R423">
        <v>373.17</v>
      </c>
      <c r="S423">
        <v>2018</v>
      </c>
      <c r="T423" t="e">
        <v>#N/A</v>
      </c>
      <c r="U423" t="s">
        <v>320</v>
      </c>
      <c r="V423" t="s">
        <v>326</v>
      </c>
    </row>
    <row r="424" spans="1:22" x14ac:dyDescent="0.25">
      <c r="A424" s="1">
        <v>42969</v>
      </c>
      <c r="B424">
        <v>106862</v>
      </c>
      <c r="D424">
        <v>1855259</v>
      </c>
      <c r="E424">
        <v>27011</v>
      </c>
      <c r="F424" t="s">
        <v>612</v>
      </c>
      <c r="G424" t="s">
        <v>613</v>
      </c>
      <c r="H424">
        <v>1</v>
      </c>
      <c r="I424">
        <v>1130</v>
      </c>
      <c r="K424">
        <v>640</v>
      </c>
      <c r="L424">
        <v>0</v>
      </c>
      <c r="M424">
        <v>31700</v>
      </c>
      <c r="N424">
        <v>1</v>
      </c>
      <c r="O424">
        <v>0</v>
      </c>
      <c r="P424">
        <v>205</v>
      </c>
      <c r="Q424">
        <v>0</v>
      </c>
      <c r="R424">
        <v>1152</v>
      </c>
      <c r="S424">
        <v>2018</v>
      </c>
      <c r="T424" t="e">
        <v>#N/A</v>
      </c>
      <c r="U424" t="s">
        <v>316</v>
      </c>
      <c r="V424" t="s">
        <v>326</v>
      </c>
    </row>
    <row r="425" spans="1:22" x14ac:dyDescent="0.25">
      <c r="A425" s="1">
        <v>42969</v>
      </c>
      <c r="B425">
        <v>106862</v>
      </c>
      <c r="D425">
        <v>1855259</v>
      </c>
      <c r="E425">
        <v>27011</v>
      </c>
      <c r="F425" t="s">
        <v>612</v>
      </c>
      <c r="G425" t="e">
        <v>#NAME?</v>
      </c>
      <c r="H425">
        <v>1</v>
      </c>
      <c r="I425">
        <v>1130</v>
      </c>
      <c r="K425">
        <v>640</v>
      </c>
      <c r="L425">
        <v>0</v>
      </c>
      <c r="M425">
        <v>31700</v>
      </c>
      <c r="N425">
        <v>2</v>
      </c>
      <c r="O425">
        <v>0</v>
      </c>
      <c r="P425">
        <v>205</v>
      </c>
      <c r="Q425">
        <v>0</v>
      </c>
      <c r="R425">
        <v>1170</v>
      </c>
      <c r="S425">
        <v>2018</v>
      </c>
      <c r="T425" t="e">
        <v>#N/A</v>
      </c>
      <c r="U425" t="s">
        <v>316</v>
      </c>
      <c r="V425" t="s">
        <v>326</v>
      </c>
    </row>
    <row r="426" spans="1:22" x14ac:dyDescent="0.25">
      <c r="A426" s="1">
        <v>42969</v>
      </c>
      <c r="B426">
        <v>106862</v>
      </c>
      <c r="D426">
        <v>1855259</v>
      </c>
      <c r="E426">
        <v>27011</v>
      </c>
      <c r="F426" t="s">
        <v>612</v>
      </c>
      <c r="G426" t="e">
        <v>#NAME?</v>
      </c>
      <c r="H426">
        <v>1</v>
      </c>
      <c r="I426">
        <v>1120</v>
      </c>
      <c r="K426">
        <v>640</v>
      </c>
      <c r="L426">
        <v>0</v>
      </c>
      <c r="M426">
        <v>31700</v>
      </c>
      <c r="N426">
        <v>10</v>
      </c>
      <c r="O426">
        <v>0</v>
      </c>
      <c r="P426">
        <v>205</v>
      </c>
      <c r="Q426">
        <v>0</v>
      </c>
      <c r="R426">
        <v>1170</v>
      </c>
      <c r="S426">
        <v>2018</v>
      </c>
      <c r="T426" t="e">
        <v>#N/A</v>
      </c>
      <c r="U426" t="s">
        <v>316</v>
      </c>
      <c r="V426" t="s">
        <v>326</v>
      </c>
    </row>
    <row r="427" spans="1:22" x14ac:dyDescent="0.25">
      <c r="A427" s="1">
        <v>42969</v>
      </c>
      <c r="B427">
        <v>106862</v>
      </c>
      <c r="D427">
        <v>1855259</v>
      </c>
      <c r="E427">
        <v>27011</v>
      </c>
      <c r="F427" t="s">
        <v>612</v>
      </c>
      <c r="G427" t="e">
        <v>#NAME?</v>
      </c>
      <c r="H427">
        <v>1</v>
      </c>
      <c r="I427">
        <v>1120</v>
      </c>
      <c r="K427">
        <v>640</v>
      </c>
      <c r="L427">
        <v>0</v>
      </c>
      <c r="M427">
        <v>31700</v>
      </c>
      <c r="N427">
        <v>11</v>
      </c>
      <c r="O427">
        <v>0</v>
      </c>
      <c r="P427">
        <v>205</v>
      </c>
      <c r="Q427">
        <v>0</v>
      </c>
      <c r="R427">
        <v>1134</v>
      </c>
      <c r="S427">
        <v>2018</v>
      </c>
      <c r="T427" t="e">
        <v>#N/A</v>
      </c>
      <c r="U427" t="s">
        <v>316</v>
      </c>
      <c r="V427" t="s">
        <v>326</v>
      </c>
    </row>
    <row r="428" spans="1:22" x14ac:dyDescent="0.25">
      <c r="A428" s="1">
        <v>42969</v>
      </c>
      <c r="B428">
        <v>106862</v>
      </c>
      <c r="D428">
        <v>1855259</v>
      </c>
      <c r="E428">
        <v>27011</v>
      </c>
      <c r="F428" t="s">
        <v>612</v>
      </c>
      <c r="G428" t="e">
        <v>#NAME?</v>
      </c>
      <c r="H428">
        <v>1</v>
      </c>
      <c r="I428">
        <v>1110</v>
      </c>
      <c r="K428">
        <v>640</v>
      </c>
      <c r="L428">
        <v>0</v>
      </c>
      <c r="M428">
        <v>31700</v>
      </c>
      <c r="N428">
        <v>3</v>
      </c>
      <c r="O428">
        <v>0</v>
      </c>
      <c r="P428">
        <v>205</v>
      </c>
      <c r="Q428">
        <v>0</v>
      </c>
      <c r="R428">
        <v>1170</v>
      </c>
      <c r="S428">
        <v>2018</v>
      </c>
      <c r="T428" t="e">
        <v>#N/A</v>
      </c>
      <c r="U428" t="s">
        <v>316</v>
      </c>
      <c r="V428" t="s">
        <v>326</v>
      </c>
    </row>
    <row r="429" spans="1:22" x14ac:dyDescent="0.25">
      <c r="A429" s="1">
        <v>42969</v>
      </c>
      <c r="B429">
        <v>106862</v>
      </c>
      <c r="D429">
        <v>1855259</v>
      </c>
      <c r="E429">
        <v>27011</v>
      </c>
      <c r="F429" t="s">
        <v>612</v>
      </c>
      <c r="G429" t="e">
        <v>#NAME?</v>
      </c>
      <c r="H429">
        <v>1</v>
      </c>
      <c r="I429">
        <v>1110</v>
      </c>
      <c r="K429">
        <v>640</v>
      </c>
      <c r="L429">
        <v>0</v>
      </c>
      <c r="M429">
        <v>31700</v>
      </c>
      <c r="N429">
        <v>4</v>
      </c>
      <c r="O429">
        <v>0</v>
      </c>
      <c r="P429">
        <v>205</v>
      </c>
      <c r="Q429">
        <v>0</v>
      </c>
      <c r="R429">
        <v>1152</v>
      </c>
      <c r="S429">
        <v>2018</v>
      </c>
      <c r="T429" t="e">
        <v>#N/A</v>
      </c>
      <c r="U429" t="s">
        <v>316</v>
      </c>
      <c r="V429" t="s">
        <v>326</v>
      </c>
    </row>
    <row r="430" spans="1:22" x14ac:dyDescent="0.25">
      <c r="A430" s="1">
        <v>42969</v>
      </c>
      <c r="B430">
        <v>106862</v>
      </c>
      <c r="D430">
        <v>1855259</v>
      </c>
      <c r="E430">
        <v>27011</v>
      </c>
      <c r="F430" t="s">
        <v>612</v>
      </c>
      <c r="G430" t="e">
        <v>#NAME?</v>
      </c>
      <c r="H430">
        <v>1</v>
      </c>
      <c r="I430">
        <v>1110</v>
      </c>
      <c r="K430">
        <v>640</v>
      </c>
      <c r="L430">
        <v>0</v>
      </c>
      <c r="M430">
        <v>31700</v>
      </c>
      <c r="N430">
        <v>8</v>
      </c>
      <c r="O430">
        <v>0</v>
      </c>
      <c r="P430">
        <v>205</v>
      </c>
      <c r="Q430">
        <v>0</v>
      </c>
      <c r="R430">
        <v>1152</v>
      </c>
      <c r="S430">
        <v>2018</v>
      </c>
      <c r="T430" t="e">
        <v>#N/A</v>
      </c>
      <c r="U430" t="s">
        <v>316</v>
      </c>
      <c r="V430" t="s">
        <v>326</v>
      </c>
    </row>
    <row r="431" spans="1:22" x14ac:dyDescent="0.25">
      <c r="A431" s="1">
        <v>42976</v>
      </c>
      <c r="B431">
        <v>106905</v>
      </c>
      <c r="D431">
        <v>181113</v>
      </c>
      <c r="E431">
        <v>1055</v>
      </c>
      <c r="F431" t="s">
        <v>614</v>
      </c>
      <c r="G431" t="s">
        <v>615</v>
      </c>
      <c r="H431">
        <v>1</v>
      </c>
      <c r="I431">
        <v>1120</v>
      </c>
      <c r="K431">
        <v>640</v>
      </c>
      <c r="L431">
        <v>0</v>
      </c>
      <c r="M431">
        <v>0</v>
      </c>
      <c r="N431">
        <v>11</v>
      </c>
      <c r="O431">
        <v>0</v>
      </c>
      <c r="P431">
        <v>0</v>
      </c>
      <c r="Q431">
        <v>0</v>
      </c>
      <c r="R431">
        <v>900</v>
      </c>
      <c r="S431">
        <v>2018</v>
      </c>
      <c r="T431" t="e">
        <v>#N/A</v>
      </c>
      <c r="U431" t="s">
        <v>316</v>
      </c>
      <c r="V431" t="s">
        <v>326</v>
      </c>
    </row>
    <row r="432" spans="1:22" x14ac:dyDescent="0.25">
      <c r="A432" s="1">
        <v>42976</v>
      </c>
      <c r="B432">
        <v>106905</v>
      </c>
      <c r="D432">
        <v>181113</v>
      </c>
      <c r="E432">
        <v>1055</v>
      </c>
      <c r="F432" t="s">
        <v>614</v>
      </c>
      <c r="G432" t="s">
        <v>615</v>
      </c>
      <c r="H432">
        <v>1</v>
      </c>
      <c r="I432">
        <v>1110</v>
      </c>
      <c r="K432">
        <v>640</v>
      </c>
      <c r="L432">
        <v>0</v>
      </c>
      <c r="M432">
        <v>0</v>
      </c>
      <c r="N432">
        <v>4</v>
      </c>
      <c r="O432">
        <v>0</v>
      </c>
      <c r="P432">
        <v>0</v>
      </c>
      <c r="Q432">
        <v>0</v>
      </c>
      <c r="R432">
        <v>2293.8000000000002</v>
      </c>
      <c r="S432">
        <v>2018</v>
      </c>
      <c r="T432" t="e">
        <v>#N/A</v>
      </c>
      <c r="U432" t="s">
        <v>316</v>
      </c>
      <c r="V432" t="s">
        <v>326</v>
      </c>
    </row>
    <row r="433" spans="1:22" x14ac:dyDescent="0.25">
      <c r="A433" s="1">
        <v>42978</v>
      </c>
      <c r="B433">
        <v>106924</v>
      </c>
      <c r="D433">
        <v>1855271</v>
      </c>
      <c r="E433">
        <v>305</v>
      </c>
      <c r="F433" t="s">
        <v>29</v>
      </c>
      <c r="G433" t="s">
        <v>616</v>
      </c>
      <c r="H433">
        <v>1</v>
      </c>
      <c r="I433">
        <v>1130</v>
      </c>
      <c r="K433">
        <v>640</v>
      </c>
      <c r="L433">
        <v>0</v>
      </c>
      <c r="M433">
        <v>31700</v>
      </c>
      <c r="N433">
        <v>2</v>
      </c>
      <c r="O433">
        <v>0</v>
      </c>
      <c r="P433">
        <v>205</v>
      </c>
      <c r="Q433">
        <v>0</v>
      </c>
      <c r="R433">
        <v>399</v>
      </c>
      <c r="S433">
        <v>2018</v>
      </c>
      <c r="T433" t="e">
        <v>#N/A</v>
      </c>
      <c r="U433" t="s">
        <v>316</v>
      </c>
      <c r="V433" t="s">
        <v>326</v>
      </c>
    </row>
    <row r="434" spans="1:22" x14ac:dyDescent="0.25">
      <c r="A434" s="1">
        <v>42985</v>
      </c>
      <c r="B434">
        <v>106972</v>
      </c>
      <c r="D434">
        <v>1890034</v>
      </c>
      <c r="E434">
        <v>18281</v>
      </c>
      <c r="F434" t="s">
        <v>38</v>
      </c>
      <c r="G434" t="s">
        <v>617</v>
      </c>
      <c r="H434">
        <v>1</v>
      </c>
      <c r="I434">
        <v>2840</v>
      </c>
      <c r="K434">
        <v>640</v>
      </c>
      <c r="L434">
        <v>0</v>
      </c>
      <c r="M434">
        <v>0</v>
      </c>
      <c r="N434">
        <v>90</v>
      </c>
      <c r="O434">
        <v>0</v>
      </c>
      <c r="P434">
        <v>0</v>
      </c>
      <c r="Q434">
        <v>0</v>
      </c>
      <c r="R434">
        <v>5783.81</v>
      </c>
      <c r="S434">
        <v>2018</v>
      </c>
      <c r="T434" t="e">
        <v>#N/A</v>
      </c>
      <c r="U434" t="s">
        <v>321</v>
      </c>
      <c r="V434" t="s">
        <v>326</v>
      </c>
    </row>
    <row r="435" spans="1:22" x14ac:dyDescent="0.25">
      <c r="A435" s="1">
        <v>43000</v>
      </c>
      <c r="C435">
        <v>80793</v>
      </c>
      <c r="G435" t="s">
        <v>618</v>
      </c>
      <c r="H435">
        <v>1</v>
      </c>
      <c r="I435">
        <v>1310</v>
      </c>
      <c r="K435">
        <v>640</v>
      </c>
      <c r="L435">
        <v>0</v>
      </c>
      <c r="M435">
        <v>10000</v>
      </c>
      <c r="N435">
        <v>1</v>
      </c>
      <c r="O435">
        <v>0</v>
      </c>
      <c r="P435">
        <v>205</v>
      </c>
      <c r="Q435">
        <v>0</v>
      </c>
      <c r="R435">
        <v>-622.98</v>
      </c>
      <c r="S435">
        <v>2018</v>
      </c>
      <c r="T435" t="e">
        <v>#N/A</v>
      </c>
      <c r="U435" t="s">
        <v>355</v>
      </c>
      <c r="V435" t="s">
        <v>326</v>
      </c>
    </row>
    <row r="436" spans="1:22" x14ac:dyDescent="0.25">
      <c r="A436" s="1">
        <v>43000</v>
      </c>
      <c r="C436">
        <v>80793</v>
      </c>
      <c r="G436" t="s">
        <v>618</v>
      </c>
      <c r="H436">
        <v>1</v>
      </c>
      <c r="I436">
        <v>1310</v>
      </c>
      <c r="K436">
        <v>640</v>
      </c>
      <c r="L436">
        <v>0</v>
      </c>
      <c r="M436">
        <v>40000</v>
      </c>
      <c r="N436">
        <v>1</v>
      </c>
      <c r="O436">
        <v>0</v>
      </c>
      <c r="P436">
        <v>205</v>
      </c>
      <c r="Q436">
        <v>0</v>
      </c>
      <c r="R436">
        <v>-815.95</v>
      </c>
      <c r="S436">
        <v>2018</v>
      </c>
      <c r="T436" t="e">
        <v>#N/A</v>
      </c>
      <c r="U436" t="s">
        <v>355</v>
      </c>
      <c r="V436" t="s">
        <v>326</v>
      </c>
    </row>
    <row r="437" spans="1:22" x14ac:dyDescent="0.25">
      <c r="A437" s="1">
        <v>43000</v>
      </c>
      <c r="C437">
        <v>80793</v>
      </c>
      <c r="G437" t="s">
        <v>618</v>
      </c>
      <c r="H437">
        <v>1</v>
      </c>
      <c r="I437">
        <v>1310</v>
      </c>
      <c r="K437">
        <v>640</v>
      </c>
      <c r="L437">
        <v>0</v>
      </c>
      <c r="M437">
        <v>90000</v>
      </c>
      <c r="N437">
        <v>1</v>
      </c>
      <c r="O437">
        <v>0</v>
      </c>
      <c r="P437">
        <v>205</v>
      </c>
      <c r="Q437">
        <v>0</v>
      </c>
      <c r="R437">
        <v>-622.99</v>
      </c>
      <c r="S437">
        <v>2018</v>
      </c>
      <c r="T437" t="e">
        <v>#N/A</v>
      </c>
      <c r="U437" t="s">
        <v>355</v>
      </c>
      <c r="V437" t="s">
        <v>326</v>
      </c>
    </row>
    <row r="438" spans="1:22" x14ac:dyDescent="0.25">
      <c r="A438" s="1">
        <v>43000</v>
      </c>
      <c r="C438">
        <v>80793</v>
      </c>
      <c r="G438" t="s">
        <v>618</v>
      </c>
      <c r="H438">
        <v>1</v>
      </c>
      <c r="I438">
        <v>1310</v>
      </c>
      <c r="K438">
        <v>640</v>
      </c>
      <c r="L438">
        <v>0</v>
      </c>
      <c r="M438">
        <v>40000</v>
      </c>
      <c r="N438">
        <v>2</v>
      </c>
      <c r="O438">
        <v>0</v>
      </c>
      <c r="P438">
        <v>205</v>
      </c>
      <c r="Q438">
        <v>0</v>
      </c>
      <c r="R438">
        <v>-1053.07</v>
      </c>
      <c r="S438">
        <v>2018</v>
      </c>
      <c r="T438" t="e">
        <v>#N/A</v>
      </c>
      <c r="U438" t="s">
        <v>355</v>
      </c>
      <c r="V438" t="s">
        <v>326</v>
      </c>
    </row>
    <row r="439" spans="1:22" x14ac:dyDescent="0.25">
      <c r="A439" s="1">
        <v>43000</v>
      </c>
      <c r="C439">
        <v>80793</v>
      </c>
      <c r="G439" t="s">
        <v>618</v>
      </c>
      <c r="H439">
        <v>1</v>
      </c>
      <c r="I439">
        <v>1310</v>
      </c>
      <c r="K439">
        <v>640</v>
      </c>
      <c r="L439">
        <v>0</v>
      </c>
      <c r="M439">
        <v>90000</v>
      </c>
      <c r="N439">
        <v>2</v>
      </c>
      <c r="O439">
        <v>0</v>
      </c>
      <c r="P439">
        <v>205</v>
      </c>
      <c r="Q439">
        <v>0</v>
      </c>
      <c r="R439">
        <v>-1246.01</v>
      </c>
      <c r="S439">
        <v>2018</v>
      </c>
      <c r="T439" t="e">
        <v>#N/A</v>
      </c>
      <c r="U439" t="s">
        <v>355</v>
      </c>
      <c r="V439" t="s">
        <v>326</v>
      </c>
    </row>
    <row r="440" spans="1:22" x14ac:dyDescent="0.25">
      <c r="A440" s="1">
        <v>43004</v>
      </c>
      <c r="B440">
        <v>107159</v>
      </c>
      <c r="D440">
        <v>181121</v>
      </c>
      <c r="E440">
        <v>4235</v>
      </c>
      <c r="F440" t="s">
        <v>32</v>
      </c>
      <c r="G440" t="s">
        <v>619</v>
      </c>
      <c r="H440">
        <v>1</v>
      </c>
      <c r="I440">
        <v>1110</v>
      </c>
      <c r="K440">
        <v>640</v>
      </c>
      <c r="L440">
        <v>0</v>
      </c>
      <c r="M440">
        <v>0</v>
      </c>
      <c r="N440">
        <v>4</v>
      </c>
      <c r="O440">
        <v>0</v>
      </c>
      <c r="P440">
        <v>0</v>
      </c>
      <c r="Q440">
        <v>0</v>
      </c>
      <c r="R440">
        <v>875</v>
      </c>
      <c r="S440">
        <v>2018</v>
      </c>
      <c r="T440" t="e">
        <v>#N/A</v>
      </c>
      <c r="U440" t="s">
        <v>316</v>
      </c>
      <c r="V440" t="s">
        <v>326</v>
      </c>
    </row>
    <row r="441" spans="1:22" x14ac:dyDescent="0.25">
      <c r="A441" s="1">
        <v>43004</v>
      </c>
      <c r="B441">
        <v>107161</v>
      </c>
      <c r="D441">
        <v>180441</v>
      </c>
      <c r="E441">
        <v>6517</v>
      </c>
      <c r="F441" t="s">
        <v>620</v>
      </c>
      <c r="G441" t="s">
        <v>621</v>
      </c>
      <c r="H441">
        <v>1</v>
      </c>
      <c r="I441">
        <v>1110</v>
      </c>
      <c r="K441">
        <v>640</v>
      </c>
      <c r="L441">
        <v>0</v>
      </c>
      <c r="M441">
        <v>0</v>
      </c>
      <c r="N441">
        <v>4</v>
      </c>
      <c r="O441">
        <v>0</v>
      </c>
      <c r="P441">
        <v>0</v>
      </c>
      <c r="Q441">
        <v>0</v>
      </c>
      <c r="R441">
        <v>389.03</v>
      </c>
      <c r="S441">
        <v>2018</v>
      </c>
      <c r="T441" t="e">
        <v>#N/A</v>
      </c>
      <c r="U441" t="s">
        <v>316</v>
      </c>
      <c r="V441" t="s">
        <v>326</v>
      </c>
    </row>
    <row r="442" spans="1:22" x14ac:dyDescent="0.25">
      <c r="A442" s="1">
        <v>43004</v>
      </c>
      <c r="B442">
        <v>107161</v>
      </c>
      <c r="D442">
        <v>180441</v>
      </c>
      <c r="E442">
        <v>6517</v>
      </c>
      <c r="F442" t="s">
        <v>620</v>
      </c>
      <c r="G442" t="s">
        <v>621</v>
      </c>
      <c r="H442">
        <v>1</v>
      </c>
      <c r="I442">
        <v>1110</v>
      </c>
      <c r="K442">
        <v>640</v>
      </c>
      <c r="L442">
        <v>0</v>
      </c>
      <c r="M442">
        <v>0</v>
      </c>
      <c r="N442">
        <v>4</v>
      </c>
      <c r="O442">
        <v>0</v>
      </c>
      <c r="P442">
        <v>0</v>
      </c>
      <c r="Q442">
        <v>0</v>
      </c>
      <c r="R442">
        <v>389.03</v>
      </c>
      <c r="S442">
        <v>2018</v>
      </c>
      <c r="T442" t="e">
        <v>#N/A</v>
      </c>
      <c r="U442" t="s">
        <v>316</v>
      </c>
      <c r="V442" t="s">
        <v>326</v>
      </c>
    </row>
    <row r="443" spans="1:22" x14ac:dyDescent="0.25">
      <c r="A443" s="1">
        <v>43007</v>
      </c>
      <c r="B443">
        <v>107214</v>
      </c>
      <c r="D443">
        <v>1855345</v>
      </c>
      <c r="E443">
        <v>2750</v>
      </c>
      <c r="F443" t="s">
        <v>622</v>
      </c>
      <c r="G443" t="s">
        <v>623</v>
      </c>
      <c r="H443">
        <v>1</v>
      </c>
      <c r="I443">
        <v>1130</v>
      </c>
      <c r="K443">
        <v>640</v>
      </c>
      <c r="L443">
        <v>0</v>
      </c>
      <c r="M443">
        <v>31700</v>
      </c>
      <c r="N443">
        <v>1</v>
      </c>
      <c r="O443">
        <v>0</v>
      </c>
      <c r="P443">
        <v>205</v>
      </c>
      <c r="Q443">
        <v>0</v>
      </c>
      <c r="R443">
        <v>387</v>
      </c>
      <c r="S443">
        <v>2018</v>
      </c>
      <c r="T443" t="e">
        <v>#N/A</v>
      </c>
      <c r="U443" t="s">
        <v>316</v>
      </c>
      <c r="V443" t="s">
        <v>326</v>
      </c>
    </row>
    <row r="444" spans="1:22" x14ac:dyDescent="0.25">
      <c r="A444" s="1">
        <v>43018</v>
      </c>
      <c r="B444">
        <v>107262</v>
      </c>
      <c r="D444">
        <v>181121</v>
      </c>
      <c r="E444">
        <v>4235</v>
      </c>
      <c r="F444" t="s">
        <v>32</v>
      </c>
      <c r="G444" t="s">
        <v>624</v>
      </c>
      <c r="H444">
        <v>1</v>
      </c>
      <c r="I444">
        <v>1110</v>
      </c>
      <c r="K444">
        <v>640</v>
      </c>
      <c r="L444">
        <v>0</v>
      </c>
      <c r="M444">
        <v>0</v>
      </c>
      <c r="N444">
        <v>4</v>
      </c>
      <c r="O444">
        <v>0</v>
      </c>
      <c r="P444">
        <v>0</v>
      </c>
      <c r="Q444">
        <v>0</v>
      </c>
      <c r="R444">
        <v>6755</v>
      </c>
      <c r="S444">
        <v>2018</v>
      </c>
      <c r="T444" t="e">
        <v>#N/A</v>
      </c>
      <c r="U444" t="s">
        <v>316</v>
      </c>
      <c r="V444" t="s">
        <v>326</v>
      </c>
    </row>
    <row r="445" spans="1:22" x14ac:dyDescent="0.25">
      <c r="A445" s="1">
        <v>43018</v>
      </c>
      <c r="B445">
        <v>107262</v>
      </c>
      <c r="D445">
        <v>181121</v>
      </c>
      <c r="E445">
        <v>4235</v>
      </c>
      <c r="F445" t="s">
        <v>32</v>
      </c>
      <c r="G445" t="s">
        <v>25</v>
      </c>
      <c r="H445">
        <v>1</v>
      </c>
      <c r="I445">
        <v>1110</v>
      </c>
      <c r="K445">
        <v>640</v>
      </c>
      <c r="L445">
        <v>0</v>
      </c>
      <c r="M445">
        <v>0</v>
      </c>
      <c r="N445">
        <v>4</v>
      </c>
      <c r="O445">
        <v>0</v>
      </c>
      <c r="P445">
        <v>0</v>
      </c>
      <c r="Q445">
        <v>0</v>
      </c>
      <c r="R445">
        <v>62.26</v>
      </c>
      <c r="S445">
        <v>2018</v>
      </c>
      <c r="T445" t="e">
        <v>#N/A</v>
      </c>
      <c r="U445" t="s">
        <v>316</v>
      </c>
      <c r="V445" t="s">
        <v>326</v>
      </c>
    </row>
    <row r="446" spans="1:22" x14ac:dyDescent="0.25">
      <c r="A446" s="1">
        <v>43028</v>
      </c>
      <c r="B446">
        <v>107401</v>
      </c>
      <c r="D446">
        <v>180841</v>
      </c>
      <c r="E446">
        <v>7387</v>
      </c>
      <c r="F446" t="s">
        <v>625</v>
      </c>
      <c r="G446" t="s">
        <v>626</v>
      </c>
      <c r="H446">
        <v>1</v>
      </c>
      <c r="I446">
        <v>1110</v>
      </c>
      <c r="K446">
        <v>640</v>
      </c>
      <c r="L446">
        <v>0</v>
      </c>
      <c r="M446">
        <v>120000</v>
      </c>
      <c r="N446">
        <v>8</v>
      </c>
      <c r="O446">
        <v>0</v>
      </c>
      <c r="P446">
        <v>0</v>
      </c>
      <c r="Q446">
        <v>0</v>
      </c>
      <c r="R446">
        <v>2278.59</v>
      </c>
      <c r="S446">
        <v>2018</v>
      </c>
      <c r="T446" t="e">
        <v>#N/A</v>
      </c>
      <c r="U446" t="s">
        <v>316</v>
      </c>
      <c r="V446" t="s">
        <v>326</v>
      </c>
    </row>
    <row r="447" spans="1:22" x14ac:dyDescent="0.25">
      <c r="A447" s="1">
        <v>43046</v>
      </c>
      <c r="B447">
        <v>107538</v>
      </c>
      <c r="D447">
        <v>1855237</v>
      </c>
      <c r="E447">
        <v>4235</v>
      </c>
      <c r="F447" t="s">
        <v>32</v>
      </c>
      <c r="G447" t="s">
        <v>627</v>
      </c>
      <c r="H447">
        <v>1</v>
      </c>
      <c r="I447">
        <v>1110</v>
      </c>
      <c r="K447">
        <v>640</v>
      </c>
      <c r="L447">
        <v>0</v>
      </c>
      <c r="M447">
        <v>0</v>
      </c>
      <c r="N447">
        <v>3</v>
      </c>
      <c r="O447">
        <v>0</v>
      </c>
      <c r="P447">
        <v>205</v>
      </c>
      <c r="Q447">
        <v>0</v>
      </c>
      <c r="R447">
        <v>7560</v>
      </c>
      <c r="S447">
        <v>2018</v>
      </c>
      <c r="T447" t="e">
        <v>#N/A</v>
      </c>
      <c r="U447" t="s">
        <v>316</v>
      </c>
      <c r="V447" t="s">
        <v>326</v>
      </c>
    </row>
    <row r="448" spans="1:22" x14ac:dyDescent="0.25">
      <c r="A448" s="1">
        <v>43046</v>
      </c>
      <c r="B448">
        <v>107538</v>
      </c>
      <c r="D448">
        <v>1855237</v>
      </c>
      <c r="E448">
        <v>4235</v>
      </c>
      <c r="F448" t="s">
        <v>32</v>
      </c>
      <c r="G448" t="e">
        <v>#NAME?</v>
      </c>
      <c r="H448">
        <v>1</v>
      </c>
      <c r="I448">
        <v>1110</v>
      </c>
      <c r="K448">
        <v>640</v>
      </c>
      <c r="L448">
        <v>0</v>
      </c>
      <c r="M448">
        <v>0</v>
      </c>
      <c r="N448">
        <v>4</v>
      </c>
      <c r="O448">
        <v>0</v>
      </c>
      <c r="P448">
        <v>205</v>
      </c>
      <c r="Q448">
        <v>0</v>
      </c>
      <c r="R448">
        <v>7560</v>
      </c>
      <c r="S448">
        <v>2018</v>
      </c>
      <c r="T448" t="e">
        <v>#N/A</v>
      </c>
      <c r="U448" t="s">
        <v>316</v>
      </c>
      <c r="V448" t="s">
        <v>326</v>
      </c>
    </row>
    <row r="449" spans="1:22" x14ac:dyDescent="0.25">
      <c r="A449" s="1">
        <v>43046</v>
      </c>
      <c r="B449">
        <v>107538</v>
      </c>
      <c r="D449">
        <v>1855237</v>
      </c>
      <c r="E449">
        <v>4235</v>
      </c>
      <c r="F449" t="s">
        <v>32</v>
      </c>
      <c r="G449" t="e">
        <v>#NAME?</v>
      </c>
      <c r="H449">
        <v>1</v>
      </c>
      <c r="I449">
        <v>1110</v>
      </c>
      <c r="K449">
        <v>640</v>
      </c>
      <c r="L449">
        <v>0</v>
      </c>
      <c r="M449">
        <v>0</v>
      </c>
      <c r="N449">
        <v>8</v>
      </c>
      <c r="O449">
        <v>0</v>
      </c>
      <c r="P449">
        <v>205</v>
      </c>
      <c r="Q449">
        <v>0</v>
      </c>
      <c r="R449">
        <v>7560</v>
      </c>
      <c r="S449">
        <v>2018</v>
      </c>
      <c r="T449" t="e">
        <v>#N/A</v>
      </c>
      <c r="U449" t="s">
        <v>316</v>
      </c>
      <c r="V449" t="s">
        <v>326</v>
      </c>
    </row>
    <row r="450" spans="1:22" x14ac:dyDescent="0.25">
      <c r="A450" s="1">
        <v>43046</v>
      </c>
      <c r="B450">
        <v>107538</v>
      </c>
      <c r="D450">
        <v>1855237</v>
      </c>
      <c r="E450">
        <v>4235</v>
      </c>
      <c r="F450" t="s">
        <v>32</v>
      </c>
      <c r="G450" t="e">
        <v>#NAME?</v>
      </c>
      <c r="H450">
        <v>1</v>
      </c>
      <c r="I450">
        <v>1120</v>
      </c>
      <c r="K450">
        <v>640</v>
      </c>
      <c r="L450">
        <v>0</v>
      </c>
      <c r="M450">
        <v>0</v>
      </c>
      <c r="N450">
        <v>10</v>
      </c>
      <c r="O450">
        <v>0</v>
      </c>
      <c r="P450">
        <v>205</v>
      </c>
      <c r="Q450">
        <v>0</v>
      </c>
      <c r="R450">
        <v>7560</v>
      </c>
      <c r="S450">
        <v>2018</v>
      </c>
      <c r="T450" t="e">
        <v>#N/A</v>
      </c>
      <c r="U450" t="s">
        <v>316</v>
      </c>
      <c r="V450" t="s">
        <v>326</v>
      </c>
    </row>
    <row r="451" spans="1:22" x14ac:dyDescent="0.25">
      <c r="A451" s="1">
        <v>43046</v>
      </c>
      <c r="B451">
        <v>107538</v>
      </c>
      <c r="D451">
        <v>1855237</v>
      </c>
      <c r="E451">
        <v>4235</v>
      </c>
      <c r="F451" t="s">
        <v>32</v>
      </c>
      <c r="G451" t="e">
        <v>#NAME?</v>
      </c>
      <c r="H451">
        <v>1</v>
      </c>
      <c r="I451">
        <v>1120</v>
      </c>
      <c r="K451">
        <v>640</v>
      </c>
      <c r="L451">
        <v>0</v>
      </c>
      <c r="M451">
        <v>0</v>
      </c>
      <c r="N451">
        <v>11</v>
      </c>
      <c r="O451">
        <v>0</v>
      </c>
      <c r="P451">
        <v>205</v>
      </c>
      <c r="Q451">
        <v>0</v>
      </c>
      <c r="R451">
        <v>7560</v>
      </c>
      <c r="S451">
        <v>2018</v>
      </c>
      <c r="T451" t="e">
        <v>#N/A</v>
      </c>
      <c r="U451" t="s">
        <v>316</v>
      </c>
      <c r="V451" t="s">
        <v>326</v>
      </c>
    </row>
    <row r="452" spans="1:22" x14ac:dyDescent="0.25">
      <c r="A452" s="1">
        <v>43046</v>
      </c>
      <c r="B452">
        <v>107538</v>
      </c>
      <c r="D452">
        <v>1855237</v>
      </c>
      <c r="E452">
        <v>4235</v>
      </c>
      <c r="F452" t="s">
        <v>32</v>
      </c>
      <c r="G452" t="e">
        <v>#NAME?</v>
      </c>
      <c r="H452">
        <v>1</v>
      </c>
      <c r="I452">
        <v>1130</v>
      </c>
      <c r="K452">
        <v>640</v>
      </c>
      <c r="L452">
        <v>0</v>
      </c>
      <c r="M452">
        <v>0</v>
      </c>
      <c r="N452">
        <v>1</v>
      </c>
      <c r="O452">
        <v>0</v>
      </c>
      <c r="P452">
        <v>205</v>
      </c>
      <c r="Q452">
        <v>0</v>
      </c>
      <c r="R452">
        <v>7560</v>
      </c>
      <c r="S452">
        <v>2018</v>
      </c>
      <c r="T452" t="e">
        <v>#N/A</v>
      </c>
      <c r="U452" t="s">
        <v>316</v>
      </c>
      <c r="V452" t="s">
        <v>326</v>
      </c>
    </row>
    <row r="453" spans="1:22" x14ac:dyDescent="0.25">
      <c r="A453" s="1">
        <v>43046</v>
      </c>
      <c r="B453">
        <v>107538</v>
      </c>
      <c r="D453">
        <v>1855237</v>
      </c>
      <c r="E453">
        <v>4235</v>
      </c>
      <c r="F453" t="s">
        <v>32</v>
      </c>
      <c r="G453" t="e">
        <v>#NAME?</v>
      </c>
      <c r="H453">
        <v>1</v>
      </c>
      <c r="I453">
        <v>1130</v>
      </c>
      <c r="K453">
        <v>640</v>
      </c>
      <c r="L453">
        <v>0</v>
      </c>
      <c r="M453">
        <v>0</v>
      </c>
      <c r="N453">
        <v>2</v>
      </c>
      <c r="O453">
        <v>0</v>
      </c>
      <c r="P453">
        <v>205</v>
      </c>
      <c r="Q453">
        <v>0</v>
      </c>
      <c r="R453">
        <v>7560</v>
      </c>
      <c r="S453">
        <v>2018</v>
      </c>
      <c r="T453" t="e">
        <v>#N/A</v>
      </c>
      <c r="U453" t="s">
        <v>316</v>
      </c>
      <c r="V453" t="s">
        <v>326</v>
      </c>
    </row>
    <row r="454" spans="1:22" x14ac:dyDescent="0.25">
      <c r="A454" s="1">
        <v>43046</v>
      </c>
      <c r="B454">
        <v>107538</v>
      </c>
      <c r="D454">
        <v>1855237</v>
      </c>
      <c r="E454">
        <v>4235</v>
      </c>
      <c r="F454" t="s">
        <v>32</v>
      </c>
      <c r="G454" t="e">
        <v>#NAME?</v>
      </c>
      <c r="H454">
        <v>1</v>
      </c>
      <c r="I454">
        <v>2720</v>
      </c>
      <c r="K454">
        <v>640</v>
      </c>
      <c r="L454">
        <v>0</v>
      </c>
      <c r="M454">
        <v>0</v>
      </c>
      <c r="N454">
        <v>4</v>
      </c>
      <c r="O454">
        <v>0</v>
      </c>
      <c r="P454">
        <v>900</v>
      </c>
      <c r="Q454">
        <v>0</v>
      </c>
      <c r="R454">
        <v>16599</v>
      </c>
      <c r="S454">
        <v>2018</v>
      </c>
      <c r="T454" t="e">
        <v>#N/A</v>
      </c>
      <c r="U454" t="s">
        <v>320</v>
      </c>
      <c r="V454" t="s">
        <v>326</v>
      </c>
    </row>
    <row r="455" spans="1:22" x14ac:dyDescent="0.25">
      <c r="A455" s="1">
        <v>43046</v>
      </c>
      <c r="B455">
        <v>107538</v>
      </c>
      <c r="D455">
        <v>1855237</v>
      </c>
      <c r="E455">
        <v>4235</v>
      </c>
      <c r="F455" t="s">
        <v>32</v>
      </c>
      <c r="G455" t="e">
        <v>#NAME?</v>
      </c>
      <c r="H455">
        <v>1</v>
      </c>
      <c r="I455">
        <v>2720</v>
      </c>
      <c r="K455">
        <v>640</v>
      </c>
      <c r="L455">
        <v>0</v>
      </c>
      <c r="M455">
        <v>0</v>
      </c>
      <c r="N455">
        <v>11</v>
      </c>
      <c r="O455">
        <v>0</v>
      </c>
      <c r="P455">
        <v>900</v>
      </c>
      <c r="Q455">
        <v>0</v>
      </c>
      <c r="R455">
        <v>16598</v>
      </c>
      <c r="S455">
        <v>2018</v>
      </c>
      <c r="T455" t="e">
        <v>#N/A</v>
      </c>
      <c r="U455" t="s">
        <v>320</v>
      </c>
      <c r="V455" t="s">
        <v>326</v>
      </c>
    </row>
    <row r="456" spans="1:22" x14ac:dyDescent="0.25">
      <c r="A456" s="1">
        <v>43059</v>
      </c>
      <c r="B456">
        <v>107702</v>
      </c>
      <c r="D456">
        <v>1855417</v>
      </c>
      <c r="E456">
        <v>53</v>
      </c>
      <c r="F456" t="s">
        <v>553</v>
      </c>
      <c r="G456" t="s">
        <v>628</v>
      </c>
      <c r="H456">
        <v>1</v>
      </c>
      <c r="I456">
        <v>1110</v>
      </c>
      <c r="K456">
        <v>640</v>
      </c>
      <c r="L456">
        <v>0</v>
      </c>
      <c r="M456">
        <v>0</v>
      </c>
      <c r="N456">
        <v>8</v>
      </c>
      <c r="O456">
        <v>0</v>
      </c>
      <c r="P456">
        <v>205</v>
      </c>
      <c r="Q456">
        <v>0</v>
      </c>
      <c r="R456">
        <v>998</v>
      </c>
      <c r="S456">
        <v>2018</v>
      </c>
      <c r="T456" t="e">
        <v>#N/A</v>
      </c>
      <c r="U456" t="s">
        <v>316</v>
      </c>
      <c r="V456" t="s">
        <v>326</v>
      </c>
    </row>
    <row r="457" spans="1:22" x14ac:dyDescent="0.25">
      <c r="A457" s="1">
        <v>43059</v>
      </c>
      <c r="B457">
        <v>107702</v>
      </c>
      <c r="D457">
        <v>1855417</v>
      </c>
      <c r="E457">
        <v>53</v>
      </c>
      <c r="F457" t="s">
        <v>553</v>
      </c>
      <c r="G457" t="s">
        <v>25</v>
      </c>
      <c r="H457">
        <v>1</v>
      </c>
      <c r="I457">
        <v>1110</v>
      </c>
      <c r="K457">
        <v>640</v>
      </c>
      <c r="L457">
        <v>0</v>
      </c>
      <c r="M457">
        <v>0</v>
      </c>
      <c r="N457">
        <v>8</v>
      </c>
      <c r="O457">
        <v>0</v>
      </c>
      <c r="P457">
        <v>205</v>
      </c>
      <c r="Q457">
        <v>0</v>
      </c>
      <c r="R457">
        <v>180</v>
      </c>
      <c r="S457">
        <v>2018</v>
      </c>
      <c r="T457" t="e">
        <v>#N/A</v>
      </c>
      <c r="U457" t="s">
        <v>316</v>
      </c>
      <c r="V457" t="s">
        <v>326</v>
      </c>
    </row>
    <row r="458" spans="1:22" x14ac:dyDescent="0.25">
      <c r="A458" s="1">
        <v>43059</v>
      </c>
      <c r="B458">
        <v>107702</v>
      </c>
      <c r="D458">
        <v>1855417</v>
      </c>
      <c r="E458">
        <v>53</v>
      </c>
      <c r="F458" t="s">
        <v>553</v>
      </c>
      <c r="G458" t="s">
        <v>629</v>
      </c>
      <c r="H458">
        <v>1</v>
      </c>
      <c r="I458">
        <v>1130</v>
      </c>
      <c r="K458">
        <v>640</v>
      </c>
      <c r="L458">
        <v>0</v>
      </c>
      <c r="M458">
        <v>31700</v>
      </c>
      <c r="N458">
        <v>1</v>
      </c>
      <c r="O458">
        <v>0</v>
      </c>
      <c r="P458">
        <v>205</v>
      </c>
      <c r="Q458">
        <v>0</v>
      </c>
      <c r="R458">
        <v>0</v>
      </c>
      <c r="S458">
        <v>2018</v>
      </c>
      <c r="T458" t="e">
        <v>#N/A</v>
      </c>
      <c r="U458" t="s">
        <v>316</v>
      </c>
      <c r="V458" t="s">
        <v>326</v>
      </c>
    </row>
    <row r="459" spans="1:22" x14ac:dyDescent="0.25">
      <c r="A459" s="1">
        <v>43059</v>
      </c>
      <c r="B459">
        <v>107703</v>
      </c>
      <c r="D459">
        <v>1855418</v>
      </c>
      <c r="E459">
        <v>4235</v>
      </c>
      <c r="F459" t="s">
        <v>32</v>
      </c>
      <c r="G459" t="s">
        <v>630</v>
      </c>
      <c r="H459">
        <v>1</v>
      </c>
      <c r="I459">
        <v>1110</v>
      </c>
      <c r="K459">
        <v>640</v>
      </c>
      <c r="L459">
        <v>0</v>
      </c>
      <c r="M459">
        <v>0</v>
      </c>
      <c r="N459">
        <v>8</v>
      </c>
      <c r="O459">
        <v>0</v>
      </c>
      <c r="P459">
        <v>205</v>
      </c>
      <c r="Q459">
        <v>0</v>
      </c>
      <c r="R459">
        <v>7527</v>
      </c>
      <c r="S459">
        <v>2018</v>
      </c>
      <c r="T459" t="e">
        <v>#N/A</v>
      </c>
      <c r="U459" t="s">
        <v>316</v>
      </c>
      <c r="V459" t="s">
        <v>326</v>
      </c>
    </row>
    <row r="460" spans="1:22" x14ac:dyDescent="0.25">
      <c r="A460" s="1">
        <v>43066</v>
      </c>
      <c r="B460">
        <v>107725</v>
      </c>
      <c r="D460">
        <v>1855418</v>
      </c>
      <c r="E460">
        <v>4235</v>
      </c>
      <c r="F460" t="s">
        <v>32</v>
      </c>
      <c r="G460" t="s">
        <v>631</v>
      </c>
      <c r="H460">
        <v>1</v>
      </c>
      <c r="I460">
        <v>1110</v>
      </c>
      <c r="K460">
        <v>640</v>
      </c>
      <c r="L460">
        <v>0</v>
      </c>
      <c r="M460">
        <v>0</v>
      </c>
      <c r="N460">
        <v>8</v>
      </c>
      <c r="O460">
        <v>0</v>
      </c>
      <c r="P460">
        <v>205</v>
      </c>
      <c r="Q460">
        <v>0</v>
      </c>
      <c r="R460">
        <v>975</v>
      </c>
      <c r="S460">
        <v>2018</v>
      </c>
      <c r="T460" t="e">
        <v>#N/A</v>
      </c>
      <c r="U460" t="s">
        <v>316</v>
      </c>
      <c r="V460" t="s">
        <v>326</v>
      </c>
    </row>
    <row r="461" spans="1:22" x14ac:dyDescent="0.25">
      <c r="A461" s="1">
        <v>43066</v>
      </c>
      <c r="B461">
        <v>107725</v>
      </c>
      <c r="D461">
        <v>1855418</v>
      </c>
      <c r="E461">
        <v>4235</v>
      </c>
      <c r="F461" t="s">
        <v>32</v>
      </c>
      <c r="G461" t="s">
        <v>629</v>
      </c>
      <c r="H461">
        <v>1</v>
      </c>
      <c r="I461">
        <v>1110</v>
      </c>
      <c r="K461">
        <v>640</v>
      </c>
      <c r="L461">
        <v>0</v>
      </c>
      <c r="M461">
        <v>0</v>
      </c>
      <c r="N461">
        <v>8</v>
      </c>
      <c r="O461">
        <v>0</v>
      </c>
      <c r="P461">
        <v>205</v>
      </c>
      <c r="Q461">
        <v>0</v>
      </c>
      <c r="R461">
        <v>0</v>
      </c>
      <c r="S461">
        <v>2018</v>
      </c>
      <c r="T461" t="e">
        <v>#N/A</v>
      </c>
      <c r="U461" t="s">
        <v>316</v>
      </c>
      <c r="V461" t="s">
        <v>326</v>
      </c>
    </row>
    <row r="462" spans="1:22" x14ac:dyDescent="0.25">
      <c r="A462" s="1">
        <v>43066</v>
      </c>
      <c r="B462">
        <v>107726</v>
      </c>
      <c r="D462">
        <v>181133</v>
      </c>
      <c r="E462">
        <v>5157</v>
      </c>
      <c r="F462" t="s">
        <v>46</v>
      </c>
      <c r="G462" t="s">
        <v>632</v>
      </c>
      <c r="H462">
        <v>1</v>
      </c>
      <c r="I462">
        <v>1120</v>
      </c>
      <c r="K462">
        <v>640</v>
      </c>
      <c r="L462">
        <v>0</v>
      </c>
      <c r="M462">
        <v>0</v>
      </c>
      <c r="N462">
        <v>11</v>
      </c>
      <c r="O462">
        <v>0</v>
      </c>
      <c r="P462">
        <v>0</v>
      </c>
      <c r="Q462">
        <v>0</v>
      </c>
      <c r="R462">
        <v>347.5</v>
      </c>
      <c r="S462">
        <v>2018</v>
      </c>
      <c r="T462" t="e">
        <v>#N/A</v>
      </c>
      <c r="U462" t="s">
        <v>316</v>
      </c>
      <c r="V462" t="s">
        <v>326</v>
      </c>
    </row>
    <row r="463" spans="1:22" x14ac:dyDescent="0.25">
      <c r="A463" s="1">
        <v>43066</v>
      </c>
      <c r="B463">
        <v>107726</v>
      </c>
      <c r="D463">
        <v>181133</v>
      </c>
      <c r="E463">
        <v>5157</v>
      </c>
      <c r="F463" t="s">
        <v>46</v>
      </c>
      <c r="G463" t="s">
        <v>632</v>
      </c>
      <c r="H463">
        <v>1</v>
      </c>
      <c r="I463">
        <v>1110</v>
      </c>
      <c r="K463">
        <v>640</v>
      </c>
      <c r="L463">
        <v>0</v>
      </c>
      <c r="M463">
        <v>0</v>
      </c>
      <c r="N463">
        <v>4</v>
      </c>
      <c r="O463">
        <v>0</v>
      </c>
      <c r="P463">
        <v>0</v>
      </c>
      <c r="Q463">
        <v>0</v>
      </c>
      <c r="R463">
        <v>347.5</v>
      </c>
      <c r="S463">
        <v>2018</v>
      </c>
      <c r="T463" t="e">
        <v>#N/A</v>
      </c>
      <c r="U463" t="s">
        <v>316</v>
      </c>
      <c r="V463" t="s">
        <v>326</v>
      </c>
    </row>
    <row r="464" spans="1:22" x14ac:dyDescent="0.25">
      <c r="A464" s="1">
        <v>43076</v>
      </c>
      <c r="B464">
        <v>107837</v>
      </c>
      <c r="D464">
        <v>180863</v>
      </c>
      <c r="E464">
        <v>6517</v>
      </c>
      <c r="F464" t="s">
        <v>620</v>
      </c>
      <c r="G464" t="s">
        <v>633</v>
      </c>
      <c r="H464">
        <v>1</v>
      </c>
      <c r="I464">
        <v>1110</v>
      </c>
      <c r="K464">
        <v>640</v>
      </c>
      <c r="L464">
        <v>0</v>
      </c>
      <c r="M464">
        <v>0</v>
      </c>
      <c r="N464">
        <v>8</v>
      </c>
      <c r="O464">
        <v>0</v>
      </c>
      <c r="P464">
        <v>0</v>
      </c>
      <c r="Q464">
        <v>0</v>
      </c>
      <c r="R464">
        <v>578.88</v>
      </c>
      <c r="S464">
        <v>2018</v>
      </c>
      <c r="T464" t="e">
        <v>#N/A</v>
      </c>
      <c r="U464" t="s">
        <v>316</v>
      </c>
      <c r="V464" t="s">
        <v>326</v>
      </c>
    </row>
    <row r="465" spans="1:22" x14ac:dyDescent="0.25">
      <c r="A465" s="1">
        <v>43076</v>
      </c>
      <c r="B465">
        <v>107837</v>
      </c>
      <c r="D465">
        <v>180863</v>
      </c>
      <c r="E465">
        <v>6517</v>
      </c>
      <c r="F465" t="s">
        <v>620</v>
      </c>
      <c r="G465" t="s">
        <v>634</v>
      </c>
      <c r="H465">
        <v>1</v>
      </c>
      <c r="I465">
        <v>1110</v>
      </c>
      <c r="K465">
        <v>640</v>
      </c>
      <c r="L465">
        <v>0</v>
      </c>
      <c r="M465">
        <v>0</v>
      </c>
      <c r="N465">
        <v>8</v>
      </c>
      <c r="O465">
        <v>0</v>
      </c>
      <c r="P465">
        <v>0</v>
      </c>
      <c r="Q465">
        <v>0</v>
      </c>
      <c r="R465">
        <v>0</v>
      </c>
      <c r="S465">
        <v>2018</v>
      </c>
      <c r="T465" t="e">
        <v>#N/A</v>
      </c>
      <c r="U465" t="s">
        <v>316</v>
      </c>
      <c r="V465" t="s">
        <v>326</v>
      </c>
    </row>
    <row r="466" spans="1:22" x14ac:dyDescent="0.25">
      <c r="A466" s="1">
        <v>43077</v>
      </c>
      <c r="C466">
        <v>81528</v>
      </c>
      <c r="G466" t="s">
        <v>108</v>
      </c>
      <c r="H466">
        <v>1</v>
      </c>
      <c r="I466">
        <v>1110</v>
      </c>
      <c r="K466">
        <v>640</v>
      </c>
      <c r="L466">
        <v>0</v>
      </c>
      <c r="M466">
        <v>0</v>
      </c>
      <c r="N466">
        <v>8</v>
      </c>
      <c r="O466">
        <v>0</v>
      </c>
      <c r="P466">
        <v>0</v>
      </c>
      <c r="Q466">
        <v>0</v>
      </c>
      <c r="R466">
        <v>-8705</v>
      </c>
      <c r="S466">
        <v>2018</v>
      </c>
      <c r="T466" t="e">
        <v>#N/A</v>
      </c>
      <c r="U466" t="s">
        <v>316</v>
      </c>
      <c r="V466" t="s">
        <v>326</v>
      </c>
    </row>
    <row r="467" spans="1:22" x14ac:dyDescent="0.25">
      <c r="A467" s="1">
        <v>43081</v>
      </c>
      <c r="C467">
        <v>81524</v>
      </c>
      <c r="G467" t="s">
        <v>635</v>
      </c>
      <c r="H467">
        <v>1</v>
      </c>
      <c r="I467">
        <v>1110</v>
      </c>
      <c r="K467">
        <v>640</v>
      </c>
      <c r="L467">
        <v>0</v>
      </c>
      <c r="M467">
        <v>0</v>
      </c>
      <c r="N467">
        <v>8</v>
      </c>
      <c r="O467">
        <v>0</v>
      </c>
      <c r="P467">
        <v>0</v>
      </c>
      <c r="Q467">
        <v>0</v>
      </c>
      <c r="R467">
        <v>-370</v>
      </c>
      <c r="S467">
        <v>2018</v>
      </c>
      <c r="T467" t="e">
        <v>#N/A</v>
      </c>
      <c r="U467" t="s">
        <v>316</v>
      </c>
      <c r="V467" t="s">
        <v>326</v>
      </c>
    </row>
    <row r="468" spans="1:22" x14ac:dyDescent="0.25">
      <c r="A468" s="1">
        <v>43082</v>
      </c>
      <c r="C468">
        <v>981524</v>
      </c>
      <c r="G468" t="s">
        <v>635</v>
      </c>
      <c r="H468">
        <v>1</v>
      </c>
      <c r="I468">
        <v>1110</v>
      </c>
      <c r="K468">
        <v>640</v>
      </c>
      <c r="L468">
        <v>0</v>
      </c>
      <c r="M468">
        <v>0</v>
      </c>
      <c r="N468">
        <v>8</v>
      </c>
      <c r="O468">
        <v>0</v>
      </c>
      <c r="P468">
        <v>0</v>
      </c>
      <c r="Q468">
        <v>0</v>
      </c>
      <c r="R468">
        <v>370</v>
      </c>
      <c r="S468">
        <v>2018</v>
      </c>
      <c r="T468" t="e">
        <v>#N/A</v>
      </c>
      <c r="U468" t="s">
        <v>316</v>
      </c>
      <c r="V468" t="s">
        <v>326</v>
      </c>
    </row>
    <row r="469" spans="1:22" x14ac:dyDescent="0.25">
      <c r="A469" s="1">
        <v>43082</v>
      </c>
      <c r="C469">
        <v>981528</v>
      </c>
      <c r="G469" t="s">
        <v>108</v>
      </c>
      <c r="H469">
        <v>1</v>
      </c>
      <c r="I469">
        <v>1110</v>
      </c>
      <c r="K469">
        <v>640</v>
      </c>
      <c r="L469">
        <v>0</v>
      </c>
      <c r="M469">
        <v>0</v>
      </c>
      <c r="N469">
        <v>8</v>
      </c>
      <c r="O469">
        <v>0</v>
      </c>
      <c r="P469">
        <v>0</v>
      </c>
      <c r="Q469">
        <v>0</v>
      </c>
      <c r="R469">
        <v>8705</v>
      </c>
      <c r="S469">
        <v>2018</v>
      </c>
      <c r="T469" t="e">
        <v>#N/A</v>
      </c>
      <c r="U469" t="s">
        <v>316</v>
      </c>
      <c r="V469" t="s">
        <v>326</v>
      </c>
    </row>
    <row r="470" spans="1:22" x14ac:dyDescent="0.25">
      <c r="A470" s="1">
        <v>43082</v>
      </c>
      <c r="C470">
        <v>981528</v>
      </c>
      <c r="G470" t="s">
        <v>108</v>
      </c>
      <c r="H470">
        <v>1</v>
      </c>
      <c r="I470">
        <v>1110</v>
      </c>
      <c r="K470">
        <v>640</v>
      </c>
      <c r="L470">
        <v>0</v>
      </c>
      <c r="M470">
        <v>0</v>
      </c>
      <c r="N470">
        <v>8</v>
      </c>
      <c r="O470">
        <v>0</v>
      </c>
      <c r="P470">
        <v>205</v>
      </c>
      <c r="Q470">
        <v>0</v>
      </c>
      <c r="R470">
        <v>-8705</v>
      </c>
      <c r="S470">
        <v>2018</v>
      </c>
      <c r="T470" t="e">
        <v>#N/A</v>
      </c>
      <c r="U470" t="s">
        <v>316</v>
      </c>
      <c r="V470" t="s">
        <v>326</v>
      </c>
    </row>
    <row r="471" spans="1:22" x14ac:dyDescent="0.25">
      <c r="A471" s="1">
        <v>43088</v>
      </c>
      <c r="B471">
        <v>107924</v>
      </c>
      <c r="D471">
        <v>1855432</v>
      </c>
      <c r="E471">
        <v>1120</v>
      </c>
      <c r="F471" t="s">
        <v>24</v>
      </c>
      <c r="G471" t="s">
        <v>636</v>
      </c>
      <c r="H471">
        <v>1</v>
      </c>
      <c r="I471">
        <v>1120</v>
      </c>
      <c r="K471">
        <v>640</v>
      </c>
      <c r="L471">
        <v>0</v>
      </c>
      <c r="M471">
        <v>0</v>
      </c>
      <c r="N471">
        <v>10</v>
      </c>
      <c r="O471">
        <v>0</v>
      </c>
      <c r="P471">
        <v>0</v>
      </c>
      <c r="Q471">
        <v>0</v>
      </c>
      <c r="R471">
        <v>576</v>
      </c>
      <c r="S471">
        <v>2018</v>
      </c>
      <c r="T471" t="e">
        <v>#N/A</v>
      </c>
      <c r="U471" t="s">
        <v>316</v>
      </c>
      <c r="V471" t="s">
        <v>326</v>
      </c>
    </row>
    <row r="472" spans="1:22" x14ac:dyDescent="0.25">
      <c r="A472" s="1">
        <v>43088</v>
      </c>
      <c r="B472">
        <v>107924</v>
      </c>
      <c r="D472">
        <v>1855432</v>
      </c>
      <c r="E472">
        <v>1120</v>
      </c>
      <c r="F472" t="s">
        <v>24</v>
      </c>
      <c r="G472" t="s">
        <v>637</v>
      </c>
      <c r="H472">
        <v>1</v>
      </c>
      <c r="I472">
        <v>1120</v>
      </c>
      <c r="K472">
        <v>640</v>
      </c>
      <c r="L472">
        <v>0</v>
      </c>
      <c r="M472">
        <v>0</v>
      </c>
      <c r="N472">
        <v>10</v>
      </c>
      <c r="O472">
        <v>0</v>
      </c>
      <c r="P472">
        <v>0</v>
      </c>
      <c r="Q472">
        <v>0</v>
      </c>
      <c r="R472">
        <v>261</v>
      </c>
      <c r="S472">
        <v>2018</v>
      </c>
      <c r="T472" t="e">
        <v>#N/A</v>
      </c>
      <c r="U472" t="s">
        <v>316</v>
      </c>
      <c r="V472" t="s">
        <v>326</v>
      </c>
    </row>
    <row r="473" spans="1:22" x14ac:dyDescent="0.25">
      <c r="A473" s="1">
        <v>43109</v>
      </c>
      <c r="B473">
        <v>108034</v>
      </c>
      <c r="D473">
        <v>181145</v>
      </c>
      <c r="E473">
        <v>11711</v>
      </c>
      <c r="F473" t="s">
        <v>85</v>
      </c>
      <c r="G473" t="s">
        <v>638</v>
      </c>
      <c r="H473">
        <v>1</v>
      </c>
      <c r="I473">
        <v>1120</v>
      </c>
      <c r="K473">
        <v>640</v>
      </c>
      <c r="L473">
        <v>0</v>
      </c>
      <c r="M473">
        <v>0</v>
      </c>
      <c r="N473">
        <v>11</v>
      </c>
      <c r="O473">
        <v>0</v>
      </c>
      <c r="P473">
        <v>0</v>
      </c>
      <c r="Q473">
        <v>0</v>
      </c>
      <c r="R473">
        <v>226</v>
      </c>
      <c r="S473">
        <v>2018</v>
      </c>
      <c r="T473" t="e">
        <v>#N/A</v>
      </c>
      <c r="U473" t="s">
        <v>316</v>
      </c>
      <c r="V473" t="s">
        <v>326</v>
      </c>
    </row>
    <row r="474" spans="1:22" x14ac:dyDescent="0.25">
      <c r="A474" s="1">
        <v>43109</v>
      </c>
      <c r="B474">
        <v>108034</v>
      </c>
      <c r="D474">
        <v>181145</v>
      </c>
      <c r="E474">
        <v>11711</v>
      </c>
      <c r="F474" t="s">
        <v>85</v>
      </c>
      <c r="G474" t="s">
        <v>639</v>
      </c>
      <c r="H474">
        <v>1</v>
      </c>
      <c r="I474">
        <v>1120</v>
      </c>
      <c r="K474">
        <v>640</v>
      </c>
      <c r="L474">
        <v>0</v>
      </c>
      <c r="M474">
        <v>0</v>
      </c>
      <c r="N474">
        <v>11</v>
      </c>
      <c r="O474">
        <v>0</v>
      </c>
      <c r="P474">
        <v>0</v>
      </c>
      <c r="Q474">
        <v>0</v>
      </c>
      <c r="R474">
        <v>121</v>
      </c>
      <c r="S474">
        <v>2018</v>
      </c>
      <c r="T474" t="e">
        <v>#N/A</v>
      </c>
      <c r="U474" t="s">
        <v>316</v>
      </c>
      <c r="V474" t="s">
        <v>326</v>
      </c>
    </row>
    <row r="475" spans="1:22" x14ac:dyDescent="0.25">
      <c r="A475" s="1">
        <v>43109</v>
      </c>
      <c r="B475">
        <v>108034</v>
      </c>
      <c r="D475">
        <v>181145</v>
      </c>
      <c r="E475">
        <v>11711</v>
      </c>
      <c r="F475" t="s">
        <v>85</v>
      </c>
      <c r="G475" t="s">
        <v>640</v>
      </c>
      <c r="H475">
        <v>1</v>
      </c>
      <c r="I475">
        <v>1120</v>
      </c>
      <c r="K475">
        <v>640</v>
      </c>
      <c r="L475">
        <v>0</v>
      </c>
      <c r="M475">
        <v>0</v>
      </c>
      <c r="N475">
        <v>11</v>
      </c>
      <c r="O475">
        <v>0</v>
      </c>
      <c r="P475">
        <v>0</v>
      </c>
      <c r="Q475">
        <v>0</v>
      </c>
      <c r="R475">
        <v>245</v>
      </c>
      <c r="S475">
        <v>2018</v>
      </c>
      <c r="T475" t="e">
        <v>#N/A</v>
      </c>
      <c r="U475" t="s">
        <v>316</v>
      </c>
      <c r="V475" t="s">
        <v>326</v>
      </c>
    </row>
    <row r="476" spans="1:22" x14ac:dyDescent="0.25">
      <c r="A476" s="1">
        <v>43109</v>
      </c>
      <c r="B476">
        <v>108034</v>
      </c>
      <c r="D476">
        <v>181145</v>
      </c>
      <c r="E476">
        <v>11711</v>
      </c>
      <c r="F476" t="s">
        <v>85</v>
      </c>
      <c r="G476" t="s">
        <v>641</v>
      </c>
      <c r="H476">
        <v>1</v>
      </c>
      <c r="I476">
        <v>1120</v>
      </c>
      <c r="K476">
        <v>640</v>
      </c>
      <c r="L476">
        <v>0</v>
      </c>
      <c r="M476">
        <v>0</v>
      </c>
      <c r="N476">
        <v>11</v>
      </c>
      <c r="O476">
        <v>0</v>
      </c>
      <c r="P476">
        <v>0</v>
      </c>
      <c r="Q476">
        <v>0</v>
      </c>
      <c r="R476">
        <v>245</v>
      </c>
      <c r="S476">
        <v>2018</v>
      </c>
      <c r="T476" t="e">
        <v>#N/A</v>
      </c>
      <c r="U476" t="s">
        <v>316</v>
      </c>
      <c r="V476" t="s">
        <v>326</v>
      </c>
    </row>
    <row r="477" spans="1:22" x14ac:dyDescent="0.25">
      <c r="A477" s="1">
        <v>43109</v>
      </c>
      <c r="B477">
        <v>108034</v>
      </c>
      <c r="D477">
        <v>181145</v>
      </c>
      <c r="E477">
        <v>11711</v>
      </c>
      <c r="F477" t="s">
        <v>85</v>
      </c>
      <c r="G477" t="s">
        <v>642</v>
      </c>
      <c r="H477">
        <v>1</v>
      </c>
      <c r="I477">
        <v>1120</v>
      </c>
      <c r="K477">
        <v>640</v>
      </c>
      <c r="L477">
        <v>0</v>
      </c>
      <c r="M477">
        <v>0</v>
      </c>
      <c r="N477">
        <v>11</v>
      </c>
      <c r="O477">
        <v>0</v>
      </c>
      <c r="P477">
        <v>0</v>
      </c>
      <c r="Q477">
        <v>0</v>
      </c>
      <c r="R477">
        <v>84</v>
      </c>
      <c r="S477">
        <v>2018</v>
      </c>
      <c r="T477" t="e">
        <v>#N/A</v>
      </c>
      <c r="U477" t="s">
        <v>316</v>
      </c>
      <c r="V477" t="s">
        <v>326</v>
      </c>
    </row>
    <row r="478" spans="1:22" x14ac:dyDescent="0.25">
      <c r="A478" s="1">
        <v>43109</v>
      </c>
      <c r="B478">
        <v>108034</v>
      </c>
      <c r="D478">
        <v>181145</v>
      </c>
      <c r="E478">
        <v>11711</v>
      </c>
      <c r="F478" t="s">
        <v>85</v>
      </c>
      <c r="G478" t="s">
        <v>643</v>
      </c>
      <c r="H478">
        <v>1</v>
      </c>
      <c r="I478">
        <v>1120</v>
      </c>
      <c r="K478">
        <v>640</v>
      </c>
      <c r="L478">
        <v>0</v>
      </c>
      <c r="M478">
        <v>0</v>
      </c>
      <c r="N478">
        <v>11</v>
      </c>
      <c r="O478">
        <v>0</v>
      </c>
      <c r="P478">
        <v>0</v>
      </c>
      <c r="Q478">
        <v>0</v>
      </c>
      <c r="R478">
        <v>384</v>
      </c>
      <c r="S478">
        <v>2018</v>
      </c>
      <c r="T478" t="e">
        <v>#N/A</v>
      </c>
      <c r="U478" t="s">
        <v>316</v>
      </c>
      <c r="V478" t="s">
        <v>326</v>
      </c>
    </row>
    <row r="479" spans="1:22" x14ac:dyDescent="0.25">
      <c r="A479" s="1">
        <v>43109</v>
      </c>
      <c r="B479">
        <v>108034</v>
      </c>
      <c r="D479">
        <v>181145</v>
      </c>
      <c r="E479">
        <v>11711</v>
      </c>
      <c r="F479" t="s">
        <v>85</v>
      </c>
      <c r="G479" t="s">
        <v>644</v>
      </c>
      <c r="H479">
        <v>1</v>
      </c>
      <c r="I479">
        <v>1120</v>
      </c>
      <c r="K479">
        <v>640</v>
      </c>
      <c r="L479">
        <v>0</v>
      </c>
      <c r="M479">
        <v>0</v>
      </c>
      <c r="N479">
        <v>11</v>
      </c>
      <c r="O479">
        <v>0</v>
      </c>
      <c r="P479">
        <v>0</v>
      </c>
      <c r="Q479">
        <v>0</v>
      </c>
      <c r="R479">
        <v>179</v>
      </c>
      <c r="S479">
        <v>2018</v>
      </c>
      <c r="T479" t="e">
        <v>#N/A</v>
      </c>
      <c r="U479" t="s">
        <v>316</v>
      </c>
      <c r="V479" t="s">
        <v>326</v>
      </c>
    </row>
    <row r="480" spans="1:22" x14ac:dyDescent="0.25">
      <c r="A480" s="1">
        <v>43109</v>
      </c>
      <c r="B480">
        <v>108034</v>
      </c>
      <c r="D480">
        <v>181145</v>
      </c>
      <c r="E480">
        <v>11711</v>
      </c>
      <c r="F480" t="s">
        <v>85</v>
      </c>
      <c r="G480" t="s">
        <v>645</v>
      </c>
      <c r="H480">
        <v>1</v>
      </c>
      <c r="I480">
        <v>1120</v>
      </c>
      <c r="K480">
        <v>640</v>
      </c>
      <c r="L480">
        <v>0</v>
      </c>
      <c r="M480">
        <v>0</v>
      </c>
      <c r="N480">
        <v>11</v>
      </c>
      <c r="O480">
        <v>0</v>
      </c>
      <c r="P480">
        <v>0</v>
      </c>
      <c r="Q480">
        <v>0</v>
      </c>
      <c r="R480">
        <v>200</v>
      </c>
      <c r="S480">
        <v>2018</v>
      </c>
      <c r="T480" t="e">
        <v>#N/A</v>
      </c>
      <c r="U480" t="s">
        <v>316</v>
      </c>
      <c r="V480" t="s">
        <v>326</v>
      </c>
    </row>
    <row r="481" spans="1:22" x14ac:dyDescent="0.25">
      <c r="A481" s="1">
        <v>43117</v>
      </c>
      <c r="B481">
        <v>108077</v>
      </c>
      <c r="D481">
        <v>1855433</v>
      </c>
      <c r="E481">
        <v>305</v>
      </c>
      <c r="F481" t="s">
        <v>29</v>
      </c>
      <c r="G481" t="s">
        <v>646</v>
      </c>
      <c r="H481">
        <v>1</v>
      </c>
      <c r="I481">
        <v>1130</v>
      </c>
      <c r="K481">
        <v>640</v>
      </c>
      <c r="L481">
        <v>0</v>
      </c>
      <c r="M481">
        <v>31700</v>
      </c>
      <c r="N481">
        <v>1</v>
      </c>
      <c r="O481">
        <v>0</v>
      </c>
      <c r="P481">
        <v>205</v>
      </c>
      <c r="Q481">
        <v>0</v>
      </c>
      <c r="R481">
        <v>0</v>
      </c>
      <c r="S481">
        <v>2018</v>
      </c>
      <c r="T481" t="e">
        <v>#N/A</v>
      </c>
      <c r="U481" t="s">
        <v>316</v>
      </c>
      <c r="V481" t="s">
        <v>326</v>
      </c>
    </row>
    <row r="482" spans="1:22" x14ac:dyDescent="0.25">
      <c r="A482" s="1">
        <v>43117</v>
      </c>
      <c r="B482">
        <v>108077</v>
      </c>
      <c r="D482">
        <v>1855433</v>
      </c>
      <c r="E482">
        <v>305</v>
      </c>
      <c r="F482" t="s">
        <v>29</v>
      </c>
      <c r="G482" t="s">
        <v>647</v>
      </c>
      <c r="H482">
        <v>1</v>
      </c>
      <c r="I482">
        <v>1130</v>
      </c>
      <c r="K482">
        <v>640</v>
      </c>
      <c r="L482">
        <v>0</v>
      </c>
      <c r="M482">
        <v>31700</v>
      </c>
      <c r="N482">
        <v>1</v>
      </c>
      <c r="O482">
        <v>0</v>
      </c>
      <c r="P482">
        <v>205</v>
      </c>
      <c r="Q482">
        <v>0</v>
      </c>
      <c r="R482">
        <v>0</v>
      </c>
      <c r="S482">
        <v>2018</v>
      </c>
      <c r="T482" t="e">
        <v>#N/A</v>
      </c>
      <c r="U482" t="s">
        <v>316</v>
      </c>
      <c r="V482" t="s">
        <v>326</v>
      </c>
    </row>
    <row r="483" spans="1:22" x14ac:dyDescent="0.25">
      <c r="A483" s="1">
        <v>43117</v>
      </c>
      <c r="B483">
        <v>108077</v>
      </c>
      <c r="D483">
        <v>1855433</v>
      </c>
      <c r="E483">
        <v>305</v>
      </c>
      <c r="F483" t="s">
        <v>29</v>
      </c>
      <c r="G483" t="s">
        <v>648</v>
      </c>
      <c r="H483">
        <v>1</v>
      </c>
      <c r="I483">
        <v>1130</v>
      </c>
      <c r="K483">
        <v>640</v>
      </c>
      <c r="L483">
        <v>0</v>
      </c>
      <c r="M483">
        <v>31700</v>
      </c>
      <c r="N483">
        <v>1</v>
      </c>
      <c r="O483">
        <v>0</v>
      </c>
      <c r="P483">
        <v>205</v>
      </c>
      <c r="Q483">
        <v>0</v>
      </c>
      <c r="R483">
        <v>0</v>
      </c>
      <c r="S483">
        <v>2018</v>
      </c>
      <c r="T483" t="e">
        <v>#N/A</v>
      </c>
      <c r="U483" t="s">
        <v>316</v>
      </c>
      <c r="V483" t="s">
        <v>326</v>
      </c>
    </row>
    <row r="484" spans="1:22" x14ac:dyDescent="0.25">
      <c r="A484" s="1">
        <v>43117</v>
      </c>
      <c r="B484">
        <v>108077</v>
      </c>
      <c r="D484">
        <v>1855433</v>
      </c>
      <c r="E484">
        <v>305</v>
      </c>
      <c r="F484" t="s">
        <v>29</v>
      </c>
      <c r="G484" t="s">
        <v>30</v>
      </c>
      <c r="H484">
        <v>1</v>
      </c>
      <c r="I484">
        <v>1130</v>
      </c>
      <c r="K484">
        <v>640</v>
      </c>
      <c r="L484">
        <v>0</v>
      </c>
      <c r="M484">
        <v>31700</v>
      </c>
      <c r="N484">
        <v>1</v>
      </c>
      <c r="O484">
        <v>0</v>
      </c>
      <c r="P484">
        <v>205</v>
      </c>
      <c r="Q484">
        <v>0</v>
      </c>
      <c r="R484">
        <v>0</v>
      </c>
      <c r="S484">
        <v>2018</v>
      </c>
      <c r="T484" t="e">
        <v>#N/A</v>
      </c>
      <c r="U484" t="s">
        <v>316</v>
      </c>
      <c r="V484" t="s">
        <v>326</v>
      </c>
    </row>
    <row r="485" spans="1:22" x14ac:dyDescent="0.25">
      <c r="A485" s="1">
        <v>43117</v>
      </c>
      <c r="B485">
        <v>108077</v>
      </c>
      <c r="D485">
        <v>1855433</v>
      </c>
      <c r="E485">
        <v>305</v>
      </c>
      <c r="F485" t="s">
        <v>29</v>
      </c>
      <c r="G485" t="s">
        <v>649</v>
      </c>
      <c r="H485">
        <v>1</v>
      </c>
      <c r="I485">
        <v>1130</v>
      </c>
      <c r="K485">
        <v>640</v>
      </c>
      <c r="L485">
        <v>0</v>
      </c>
      <c r="M485">
        <v>31700</v>
      </c>
      <c r="N485">
        <v>1</v>
      </c>
      <c r="O485">
        <v>0</v>
      </c>
      <c r="P485">
        <v>205</v>
      </c>
      <c r="Q485">
        <v>0</v>
      </c>
      <c r="R485">
        <v>0</v>
      </c>
      <c r="S485">
        <v>2018</v>
      </c>
      <c r="T485" t="e">
        <v>#N/A</v>
      </c>
      <c r="U485" t="s">
        <v>316</v>
      </c>
      <c r="V485" t="s">
        <v>326</v>
      </c>
    </row>
    <row r="486" spans="1:22" x14ac:dyDescent="0.25">
      <c r="A486" s="1">
        <v>43117</v>
      </c>
      <c r="B486">
        <v>108085</v>
      </c>
      <c r="D486">
        <v>181147</v>
      </c>
      <c r="E486">
        <v>4230</v>
      </c>
      <c r="F486" t="s">
        <v>650</v>
      </c>
      <c r="G486" t="s">
        <v>651</v>
      </c>
      <c r="H486">
        <v>1</v>
      </c>
      <c r="I486">
        <v>1120</v>
      </c>
      <c r="K486">
        <v>640</v>
      </c>
      <c r="L486">
        <v>0</v>
      </c>
      <c r="M486">
        <v>0</v>
      </c>
      <c r="N486">
        <v>11</v>
      </c>
      <c r="O486">
        <v>0</v>
      </c>
      <c r="P486">
        <v>0</v>
      </c>
      <c r="Q486">
        <v>0</v>
      </c>
      <c r="R486">
        <v>886.58</v>
      </c>
      <c r="S486">
        <v>2018</v>
      </c>
      <c r="T486" t="e">
        <v>#N/A</v>
      </c>
      <c r="U486" t="s">
        <v>316</v>
      </c>
      <c r="V486" t="s">
        <v>326</v>
      </c>
    </row>
    <row r="487" spans="1:22" x14ac:dyDescent="0.25">
      <c r="A487" s="1">
        <v>43117</v>
      </c>
      <c r="B487">
        <v>108085</v>
      </c>
      <c r="D487">
        <v>181147</v>
      </c>
      <c r="E487">
        <v>4230</v>
      </c>
      <c r="F487" t="s">
        <v>650</v>
      </c>
      <c r="G487" t="s">
        <v>652</v>
      </c>
      <c r="H487">
        <v>1</v>
      </c>
      <c r="I487">
        <v>1110</v>
      </c>
      <c r="K487">
        <v>640</v>
      </c>
      <c r="L487">
        <v>0</v>
      </c>
      <c r="M487">
        <v>0</v>
      </c>
      <c r="N487">
        <v>4</v>
      </c>
      <c r="O487">
        <v>0</v>
      </c>
      <c r="P487">
        <v>0</v>
      </c>
      <c r="Q487">
        <v>0</v>
      </c>
      <c r="R487">
        <v>349.97</v>
      </c>
      <c r="S487">
        <v>2018</v>
      </c>
      <c r="T487" t="e">
        <v>#N/A</v>
      </c>
      <c r="U487" t="s">
        <v>316</v>
      </c>
      <c r="V487" t="s">
        <v>326</v>
      </c>
    </row>
    <row r="488" spans="1:22" x14ac:dyDescent="0.25">
      <c r="A488" s="1">
        <v>43124</v>
      </c>
      <c r="B488">
        <v>108174</v>
      </c>
      <c r="D488">
        <v>1866023</v>
      </c>
      <c r="E488">
        <v>13080</v>
      </c>
      <c r="F488" t="s">
        <v>366</v>
      </c>
      <c r="G488" t="s">
        <v>375</v>
      </c>
      <c r="H488">
        <v>1</v>
      </c>
      <c r="I488">
        <v>2720</v>
      </c>
      <c r="K488">
        <v>640</v>
      </c>
      <c r="L488">
        <v>0</v>
      </c>
      <c r="M488">
        <v>0</v>
      </c>
      <c r="N488">
        <v>4</v>
      </c>
      <c r="O488">
        <v>0</v>
      </c>
      <c r="P488">
        <v>900</v>
      </c>
      <c r="Q488">
        <v>0</v>
      </c>
      <c r="R488">
        <v>171.35</v>
      </c>
      <c r="S488">
        <v>2018</v>
      </c>
      <c r="T488" t="e">
        <v>#N/A</v>
      </c>
      <c r="U488" t="s">
        <v>320</v>
      </c>
      <c r="V488" t="s">
        <v>326</v>
      </c>
    </row>
    <row r="489" spans="1:22" x14ac:dyDescent="0.25">
      <c r="A489" s="1">
        <v>43130</v>
      </c>
      <c r="B489">
        <v>108206</v>
      </c>
      <c r="D489">
        <v>1866023</v>
      </c>
      <c r="E489">
        <v>13080</v>
      </c>
      <c r="F489" t="s">
        <v>366</v>
      </c>
      <c r="G489" t="s">
        <v>367</v>
      </c>
      <c r="H489">
        <v>1</v>
      </c>
      <c r="I489">
        <v>2720</v>
      </c>
      <c r="K489">
        <v>640</v>
      </c>
      <c r="L489">
        <v>0</v>
      </c>
      <c r="M489">
        <v>0</v>
      </c>
      <c r="N489">
        <v>3</v>
      </c>
      <c r="O489">
        <v>0</v>
      </c>
      <c r="P489">
        <v>900</v>
      </c>
      <c r="Q489">
        <v>0</v>
      </c>
      <c r="R489">
        <v>155.69999999999999</v>
      </c>
      <c r="S489">
        <v>2018</v>
      </c>
      <c r="T489" t="e">
        <v>#N/A</v>
      </c>
      <c r="U489" t="s">
        <v>320</v>
      </c>
      <c r="V489" t="s">
        <v>326</v>
      </c>
    </row>
    <row r="490" spans="1:22" x14ac:dyDescent="0.25">
      <c r="A490" s="1">
        <v>43137</v>
      </c>
      <c r="B490">
        <v>108265</v>
      </c>
      <c r="D490">
        <v>1866023</v>
      </c>
      <c r="E490">
        <v>13080</v>
      </c>
      <c r="F490" t="s">
        <v>366</v>
      </c>
      <c r="G490" t="s">
        <v>367</v>
      </c>
      <c r="H490">
        <v>1</v>
      </c>
      <c r="I490">
        <v>2720</v>
      </c>
      <c r="K490">
        <v>640</v>
      </c>
      <c r="L490">
        <v>0</v>
      </c>
      <c r="M490">
        <v>0</v>
      </c>
      <c r="N490">
        <v>3</v>
      </c>
      <c r="O490">
        <v>0</v>
      </c>
      <c r="P490">
        <v>900</v>
      </c>
      <c r="Q490">
        <v>0</v>
      </c>
      <c r="R490">
        <v>289.06</v>
      </c>
      <c r="S490">
        <v>2018</v>
      </c>
      <c r="T490" t="e">
        <v>#N/A</v>
      </c>
      <c r="U490" t="s">
        <v>320</v>
      </c>
      <c r="V490" t="s">
        <v>326</v>
      </c>
    </row>
    <row r="491" spans="1:22" x14ac:dyDescent="0.25">
      <c r="A491" s="1">
        <v>43137</v>
      </c>
      <c r="B491">
        <v>108265</v>
      </c>
      <c r="D491">
        <v>1866023</v>
      </c>
      <c r="E491">
        <v>13080</v>
      </c>
      <c r="F491" t="s">
        <v>366</v>
      </c>
      <c r="G491" t="s">
        <v>375</v>
      </c>
      <c r="H491">
        <v>1</v>
      </c>
      <c r="I491">
        <v>2720</v>
      </c>
      <c r="K491">
        <v>640</v>
      </c>
      <c r="L491">
        <v>0</v>
      </c>
      <c r="M491">
        <v>0</v>
      </c>
      <c r="N491">
        <v>4</v>
      </c>
      <c r="O491">
        <v>0</v>
      </c>
      <c r="P491">
        <v>900</v>
      </c>
      <c r="Q491">
        <v>0</v>
      </c>
      <c r="R491">
        <v>183.49</v>
      </c>
      <c r="S491">
        <v>2018</v>
      </c>
      <c r="T491" t="e">
        <v>#N/A</v>
      </c>
      <c r="U491" t="s">
        <v>320</v>
      </c>
      <c r="V491" t="s">
        <v>326</v>
      </c>
    </row>
    <row r="492" spans="1:22" x14ac:dyDescent="0.25">
      <c r="A492" s="1">
        <v>43178</v>
      </c>
      <c r="B492">
        <v>108629</v>
      </c>
      <c r="D492">
        <v>1803128</v>
      </c>
      <c r="E492">
        <v>4235</v>
      </c>
      <c r="F492" t="s">
        <v>32</v>
      </c>
      <c r="G492" t="s">
        <v>653</v>
      </c>
      <c r="H492">
        <v>1</v>
      </c>
      <c r="I492">
        <v>1110</v>
      </c>
      <c r="K492">
        <v>640</v>
      </c>
      <c r="L492">
        <v>0</v>
      </c>
      <c r="M492">
        <v>0</v>
      </c>
      <c r="N492">
        <v>3</v>
      </c>
      <c r="O492">
        <v>0</v>
      </c>
      <c r="P492">
        <v>0</v>
      </c>
      <c r="Q492">
        <v>0</v>
      </c>
      <c r="R492">
        <v>1078.47</v>
      </c>
      <c r="S492">
        <v>2018</v>
      </c>
      <c r="T492" t="e">
        <v>#N/A</v>
      </c>
      <c r="U492" t="s">
        <v>316</v>
      </c>
      <c r="V492" t="s">
        <v>326</v>
      </c>
    </row>
    <row r="493" spans="1:22" x14ac:dyDescent="0.25">
      <c r="A493" s="1">
        <v>43164</v>
      </c>
      <c r="B493">
        <v>108471</v>
      </c>
      <c r="D493">
        <v>1804114</v>
      </c>
      <c r="E493">
        <v>20707</v>
      </c>
      <c r="F493" t="s">
        <v>654</v>
      </c>
      <c r="G493" t="s">
        <v>655</v>
      </c>
      <c r="H493">
        <v>1</v>
      </c>
      <c r="I493">
        <v>1110</v>
      </c>
      <c r="K493">
        <v>640</v>
      </c>
      <c r="L493">
        <v>0</v>
      </c>
      <c r="M493">
        <v>0</v>
      </c>
      <c r="N493">
        <v>4</v>
      </c>
      <c r="O493">
        <v>0</v>
      </c>
      <c r="P493">
        <v>0</v>
      </c>
      <c r="Q493">
        <v>0</v>
      </c>
      <c r="R493">
        <v>985.6</v>
      </c>
      <c r="S493">
        <v>2018</v>
      </c>
      <c r="T493" t="e">
        <v>#N/A</v>
      </c>
      <c r="U493" t="s">
        <v>316</v>
      </c>
      <c r="V493" t="s">
        <v>326</v>
      </c>
    </row>
    <row r="494" spans="1:22" x14ac:dyDescent="0.25">
      <c r="A494" s="1">
        <v>43173</v>
      </c>
      <c r="B494">
        <v>108602</v>
      </c>
      <c r="D494">
        <v>181160</v>
      </c>
      <c r="E494">
        <v>19301</v>
      </c>
      <c r="F494" t="s">
        <v>656</v>
      </c>
      <c r="G494" t="s">
        <v>657</v>
      </c>
      <c r="H494">
        <v>1</v>
      </c>
      <c r="I494">
        <v>1110</v>
      </c>
      <c r="K494">
        <v>640</v>
      </c>
      <c r="L494">
        <v>0</v>
      </c>
      <c r="M494">
        <v>0</v>
      </c>
      <c r="N494">
        <v>4</v>
      </c>
      <c r="O494">
        <v>0</v>
      </c>
      <c r="P494">
        <v>0</v>
      </c>
      <c r="Q494">
        <v>0</v>
      </c>
      <c r="R494">
        <v>374.5</v>
      </c>
      <c r="S494">
        <v>2018</v>
      </c>
      <c r="T494" t="e">
        <v>#N/A</v>
      </c>
      <c r="U494" t="s">
        <v>316</v>
      </c>
      <c r="V494" t="s">
        <v>326</v>
      </c>
    </row>
    <row r="495" spans="1:22" x14ac:dyDescent="0.25">
      <c r="A495" s="1">
        <v>43164</v>
      </c>
      <c r="B495">
        <v>108471</v>
      </c>
      <c r="D495">
        <v>1804114</v>
      </c>
      <c r="E495">
        <v>20707</v>
      </c>
      <c r="F495" t="s">
        <v>654</v>
      </c>
      <c r="G495" t="s">
        <v>655</v>
      </c>
      <c r="H495">
        <v>1</v>
      </c>
      <c r="I495">
        <v>1120</v>
      </c>
      <c r="K495">
        <v>640</v>
      </c>
      <c r="L495">
        <v>0</v>
      </c>
      <c r="M495">
        <v>0</v>
      </c>
      <c r="N495">
        <v>11</v>
      </c>
      <c r="O495">
        <v>0</v>
      </c>
      <c r="P495">
        <v>0</v>
      </c>
      <c r="Q495">
        <v>0</v>
      </c>
      <c r="R495">
        <v>985.6</v>
      </c>
      <c r="S495">
        <v>2018</v>
      </c>
      <c r="T495" t="e">
        <v>#N/A</v>
      </c>
      <c r="U495" t="s">
        <v>316</v>
      </c>
      <c r="V495" t="s">
        <v>326</v>
      </c>
    </row>
    <row r="496" spans="1:22" x14ac:dyDescent="0.25">
      <c r="A496" s="1">
        <v>43173</v>
      </c>
      <c r="B496">
        <v>108602</v>
      </c>
      <c r="D496">
        <v>181160</v>
      </c>
      <c r="E496">
        <v>19301</v>
      </c>
      <c r="F496" t="s">
        <v>656</v>
      </c>
      <c r="G496" t="s">
        <v>658</v>
      </c>
      <c r="H496">
        <v>1</v>
      </c>
      <c r="I496">
        <v>1120</v>
      </c>
      <c r="K496">
        <v>640</v>
      </c>
      <c r="L496">
        <v>0</v>
      </c>
      <c r="M496">
        <v>0</v>
      </c>
      <c r="N496">
        <v>11</v>
      </c>
      <c r="O496">
        <v>0</v>
      </c>
      <c r="P496">
        <v>0</v>
      </c>
      <c r="Q496">
        <v>0</v>
      </c>
      <c r="R496">
        <v>374.5</v>
      </c>
      <c r="S496">
        <v>2018</v>
      </c>
      <c r="T496" t="e">
        <v>#N/A</v>
      </c>
      <c r="U496" t="s">
        <v>316</v>
      </c>
      <c r="V496" t="s">
        <v>326</v>
      </c>
    </row>
    <row r="497" spans="1:22" x14ac:dyDescent="0.25">
      <c r="A497" s="1">
        <v>43173</v>
      </c>
      <c r="B497">
        <v>108602</v>
      </c>
      <c r="D497">
        <v>181160</v>
      </c>
      <c r="E497">
        <v>19301</v>
      </c>
      <c r="F497" t="s">
        <v>656</v>
      </c>
      <c r="G497" t="s">
        <v>659</v>
      </c>
      <c r="H497">
        <v>1</v>
      </c>
      <c r="I497">
        <v>1120</v>
      </c>
      <c r="K497">
        <v>640</v>
      </c>
      <c r="L497">
        <v>0</v>
      </c>
      <c r="M497">
        <v>0</v>
      </c>
      <c r="N497">
        <v>11</v>
      </c>
      <c r="O497">
        <v>0</v>
      </c>
      <c r="P497">
        <v>0</v>
      </c>
      <c r="Q497">
        <v>0</v>
      </c>
      <c r="R497">
        <v>0</v>
      </c>
      <c r="S497">
        <v>2018</v>
      </c>
      <c r="T497" t="e">
        <v>#N/A</v>
      </c>
      <c r="U497" t="s">
        <v>316</v>
      </c>
      <c r="V497" t="s">
        <v>326</v>
      </c>
    </row>
    <row r="498" spans="1:22" x14ac:dyDescent="0.25">
      <c r="A498" s="1">
        <v>43164</v>
      </c>
      <c r="B498">
        <v>108443</v>
      </c>
      <c r="D498">
        <v>1855467</v>
      </c>
      <c r="E498">
        <v>4235</v>
      </c>
      <c r="F498" t="s">
        <v>32</v>
      </c>
      <c r="G498" t="s">
        <v>660</v>
      </c>
      <c r="H498">
        <v>1</v>
      </c>
      <c r="I498">
        <v>2510</v>
      </c>
      <c r="K498">
        <v>640</v>
      </c>
      <c r="L498">
        <v>0</v>
      </c>
      <c r="M498">
        <v>0</v>
      </c>
      <c r="N498">
        <v>55</v>
      </c>
      <c r="O498">
        <v>0</v>
      </c>
      <c r="P498">
        <v>0</v>
      </c>
      <c r="Q498">
        <v>0</v>
      </c>
      <c r="R498">
        <v>1501.23</v>
      </c>
      <c r="S498">
        <v>2018</v>
      </c>
      <c r="T498" t="e">
        <v>#N/A</v>
      </c>
      <c r="U498" t="s">
        <v>319</v>
      </c>
      <c r="V498" t="s">
        <v>326</v>
      </c>
    </row>
    <row r="499" spans="1:22" x14ac:dyDescent="0.25">
      <c r="A499" s="1">
        <v>43178</v>
      </c>
      <c r="B499">
        <v>108638</v>
      </c>
      <c r="D499">
        <v>1866023</v>
      </c>
      <c r="E499">
        <v>13080</v>
      </c>
      <c r="F499" t="s">
        <v>366</v>
      </c>
      <c r="G499" t="s">
        <v>373</v>
      </c>
      <c r="H499">
        <v>1</v>
      </c>
      <c r="I499">
        <v>2720</v>
      </c>
      <c r="K499">
        <v>640</v>
      </c>
      <c r="L499">
        <v>0</v>
      </c>
      <c r="M499">
        <v>0</v>
      </c>
      <c r="N499">
        <v>1</v>
      </c>
      <c r="O499">
        <v>0</v>
      </c>
      <c r="P499">
        <v>900</v>
      </c>
      <c r="Q499">
        <v>0</v>
      </c>
      <c r="R499">
        <v>578.12</v>
      </c>
      <c r="S499">
        <v>2018</v>
      </c>
      <c r="T499" t="e">
        <v>#N/A</v>
      </c>
      <c r="U499" t="s">
        <v>320</v>
      </c>
      <c r="V499" t="s">
        <v>326</v>
      </c>
    </row>
    <row r="500" spans="1:22" x14ac:dyDescent="0.25">
      <c r="A500" s="1">
        <v>43172</v>
      </c>
      <c r="B500">
        <v>108582</v>
      </c>
      <c r="D500">
        <v>186651</v>
      </c>
      <c r="E500">
        <v>21093</v>
      </c>
      <c r="F500" t="s">
        <v>175</v>
      </c>
      <c r="G500" t="s">
        <v>661</v>
      </c>
      <c r="H500">
        <v>1</v>
      </c>
      <c r="I500">
        <v>2720</v>
      </c>
      <c r="K500">
        <v>640</v>
      </c>
      <c r="L500">
        <v>0</v>
      </c>
      <c r="M500">
        <v>0</v>
      </c>
      <c r="N500">
        <v>3</v>
      </c>
      <c r="O500">
        <v>0</v>
      </c>
      <c r="P500">
        <v>900</v>
      </c>
      <c r="Q500">
        <v>0</v>
      </c>
      <c r="R500">
        <v>999.99</v>
      </c>
      <c r="S500">
        <v>2018</v>
      </c>
      <c r="T500" t="e">
        <v>#N/A</v>
      </c>
      <c r="U500" t="s">
        <v>320</v>
      </c>
      <c r="V500" t="s">
        <v>326</v>
      </c>
    </row>
    <row r="501" spans="1:22" x14ac:dyDescent="0.25">
      <c r="A501" s="1">
        <v>43173</v>
      </c>
      <c r="B501">
        <v>108592</v>
      </c>
      <c r="D501">
        <v>189040</v>
      </c>
      <c r="E501">
        <v>4235</v>
      </c>
      <c r="F501" t="s">
        <v>32</v>
      </c>
      <c r="G501" t="s">
        <v>662</v>
      </c>
      <c r="H501">
        <v>1</v>
      </c>
      <c r="I501">
        <v>2840</v>
      </c>
      <c r="K501">
        <v>640</v>
      </c>
      <c r="L501">
        <v>0</v>
      </c>
      <c r="M501">
        <v>0</v>
      </c>
      <c r="N501">
        <v>90</v>
      </c>
      <c r="O501">
        <v>0</v>
      </c>
      <c r="P501">
        <v>0</v>
      </c>
      <c r="Q501">
        <v>0</v>
      </c>
      <c r="R501">
        <v>1375.67</v>
      </c>
      <c r="S501">
        <v>2018</v>
      </c>
      <c r="T501" t="e">
        <v>#N/A</v>
      </c>
      <c r="U501" t="s">
        <v>321</v>
      </c>
      <c r="V501" t="s">
        <v>326</v>
      </c>
    </row>
    <row r="502" spans="1:22" x14ac:dyDescent="0.25">
      <c r="A502" s="1">
        <v>43173</v>
      </c>
      <c r="B502">
        <v>108592</v>
      </c>
      <c r="D502">
        <v>189040</v>
      </c>
      <c r="E502">
        <v>4235</v>
      </c>
      <c r="F502" t="s">
        <v>32</v>
      </c>
      <c r="G502" t="s">
        <v>663</v>
      </c>
      <c r="H502">
        <v>1</v>
      </c>
      <c r="I502">
        <v>2840</v>
      </c>
      <c r="K502">
        <v>640</v>
      </c>
      <c r="L502">
        <v>0</v>
      </c>
      <c r="M502">
        <v>0</v>
      </c>
      <c r="N502">
        <v>90</v>
      </c>
      <c r="O502">
        <v>0</v>
      </c>
      <c r="P502">
        <v>0</v>
      </c>
      <c r="Q502">
        <v>0</v>
      </c>
      <c r="R502">
        <v>0</v>
      </c>
      <c r="S502">
        <v>2018</v>
      </c>
      <c r="T502" t="e">
        <v>#N/A</v>
      </c>
      <c r="U502" t="s">
        <v>321</v>
      </c>
      <c r="V502" t="s">
        <v>326</v>
      </c>
    </row>
    <row r="503" spans="1:22" x14ac:dyDescent="0.25">
      <c r="A503" s="1">
        <v>43195</v>
      </c>
      <c r="B503">
        <v>108708</v>
      </c>
      <c r="D503">
        <v>1855477</v>
      </c>
      <c r="E503">
        <v>16058</v>
      </c>
      <c r="F503" t="s">
        <v>664</v>
      </c>
      <c r="G503" t="s">
        <v>665</v>
      </c>
      <c r="H503">
        <v>1</v>
      </c>
      <c r="I503">
        <v>1110</v>
      </c>
      <c r="K503">
        <v>640</v>
      </c>
      <c r="L503">
        <v>0</v>
      </c>
      <c r="M503">
        <v>0</v>
      </c>
      <c r="N503">
        <v>3</v>
      </c>
      <c r="O503">
        <v>0</v>
      </c>
      <c r="P503">
        <v>205</v>
      </c>
      <c r="Q503">
        <v>0</v>
      </c>
      <c r="R503">
        <v>136.58000000000001</v>
      </c>
      <c r="S503">
        <v>2018</v>
      </c>
      <c r="T503" t="e">
        <v>#N/A</v>
      </c>
      <c r="U503" t="s">
        <v>316</v>
      </c>
      <c r="V503" t="s">
        <v>326</v>
      </c>
    </row>
    <row r="504" spans="1:22" x14ac:dyDescent="0.25">
      <c r="A504" s="1">
        <v>43195</v>
      </c>
      <c r="B504">
        <v>108708</v>
      </c>
      <c r="D504">
        <v>1855477</v>
      </c>
      <c r="E504">
        <v>16058</v>
      </c>
      <c r="F504" t="s">
        <v>664</v>
      </c>
      <c r="G504" t="s">
        <v>666</v>
      </c>
      <c r="H504">
        <v>1</v>
      </c>
      <c r="I504">
        <v>1110</v>
      </c>
      <c r="K504">
        <v>640</v>
      </c>
      <c r="L504">
        <v>0</v>
      </c>
      <c r="M504">
        <v>0</v>
      </c>
      <c r="N504">
        <v>3</v>
      </c>
      <c r="O504">
        <v>0</v>
      </c>
      <c r="P504">
        <v>205</v>
      </c>
      <c r="Q504">
        <v>0</v>
      </c>
      <c r="R504">
        <v>163.91</v>
      </c>
      <c r="S504">
        <v>2018</v>
      </c>
      <c r="T504" t="e">
        <v>#N/A</v>
      </c>
      <c r="U504" t="s">
        <v>316</v>
      </c>
      <c r="V504" t="s">
        <v>326</v>
      </c>
    </row>
    <row r="505" spans="1:22" x14ac:dyDescent="0.25">
      <c r="A505" s="1">
        <v>43195</v>
      </c>
      <c r="B505">
        <v>108708</v>
      </c>
      <c r="D505">
        <v>1855477</v>
      </c>
      <c r="E505">
        <v>16058</v>
      </c>
      <c r="F505" t="s">
        <v>664</v>
      </c>
      <c r="G505" t="s">
        <v>665</v>
      </c>
      <c r="H505">
        <v>1</v>
      </c>
      <c r="I505">
        <v>1110</v>
      </c>
      <c r="K505">
        <v>640</v>
      </c>
      <c r="L505">
        <v>0</v>
      </c>
      <c r="M505">
        <v>0</v>
      </c>
      <c r="N505">
        <v>4</v>
      </c>
      <c r="O505">
        <v>0</v>
      </c>
      <c r="P505">
        <v>205</v>
      </c>
      <c r="Q505">
        <v>0</v>
      </c>
      <c r="R505">
        <v>136.58000000000001</v>
      </c>
      <c r="S505">
        <v>2018</v>
      </c>
      <c r="T505" t="e">
        <v>#N/A</v>
      </c>
      <c r="U505" t="s">
        <v>316</v>
      </c>
      <c r="V505" t="s">
        <v>326</v>
      </c>
    </row>
    <row r="506" spans="1:22" x14ac:dyDescent="0.25">
      <c r="A506" s="1">
        <v>43195</v>
      </c>
      <c r="B506">
        <v>108708</v>
      </c>
      <c r="D506">
        <v>1855477</v>
      </c>
      <c r="E506">
        <v>16058</v>
      </c>
      <c r="F506" t="s">
        <v>664</v>
      </c>
      <c r="G506" t="s">
        <v>666</v>
      </c>
      <c r="H506">
        <v>1</v>
      </c>
      <c r="I506">
        <v>1110</v>
      </c>
      <c r="K506">
        <v>640</v>
      </c>
      <c r="L506">
        <v>0</v>
      </c>
      <c r="M506">
        <v>0</v>
      </c>
      <c r="N506">
        <v>4</v>
      </c>
      <c r="O506">
        <v>0</v>
      </c>
      <c r="P506">
        <v>205</v>
      </c>
      <c r="Q506">
        <v>0</v>
      </c>
      <c r="R506">
        <v>163.9</v>
      </c>
      <c r="S506">
        <v>2018</v>
      </c>
      <c r="T506" t="e">
        <v>#N/A</v>
      </c>
      <c r="U506" t="s">
        <v>316</v>
      </c>
      <c r="V506" t="s">
        <v>326</v>
      </c>
    </row>
    <row r="507" spans="1:22" x14ac:dyDescent="0.25">
      <c r="A507" s="1">
        <v>43195</v>
      </c>
      <c r="B507">
        <v>108708</v>
      </c>
      <c r="D507">
        <v>1855477</v>
      </c>
      <c r="E507">
        <v>16058</v>
      </c>
      <c r="F507" t="s">
        <v>664</v>
      </c>
      <c r="G507" t="s">
        <v>665</v>
      </c>
      <c r="H507">
        <v>1</v>
      </c>
      <c r="I507">
        <v>1110</v>
      </c>
      <c r="K507">
        <v>640</v>
      </c>
      <c r="L507">
        <v>0</v>
      </c>
      <c r="M507">
        <v>0</v>
      </c>
      <c r="N507">
        <v>8</v>
      </c>
      <c r="O507">
        <v>0</v>
      </c>
      <c r="P507">
        <v>205</v>
      </c>
      <c r="Q507">
        <v>0</v>
      </c>
      <c r="R507">
        <v>136.58000000000001</v>
      </c>
      <c r="S507">
        <v>2018</v>
      </c>
      <c r="T507" t="e">
        <v>#N/A</v>
      </c>
      <c r="U507" t="s">
        <v>316</v>
      </c>
      <c r="V507" t="s">
        <v>326</v>
      </c>
    </row>
    <row r="508" spans="1:22" x14ac:dyDescent="0.25">
      <c r="A508" s="1">
        <v>43195</v>
      </c>
      <c r="B508">
        <v>108708</v>
      </c>
      <c r="D508">
        <v>1855477</v>
      </c>
      <c r="E508">
        <v>16058</v>
      </c>
      <c r="F508" t="s">
        <v>664</v>
      </c>
      <c r="G508" t="s">
        <v>666</v>
      </c>
      <c r="H508">
        <v>1</v>
      </c>
      <c r="I508">
        <v>1110</v>
      </c>
      <c r="K508">
        <v>640</v>
      </c>
      <c r="L508">
        <v>0</v>
      </c>
      <c r="M508">
        <v>0</v>
      </c>
      <c r="N508">
        <v>8</v>
      </c>
      <c r="O508">
        <v>0</v>
      </c>
      <c r="P508">
        <v>205</v>
      </c>
      <c r="Q508">
        <v>0</v>
      </c>
      <c r="R508">
        <v>163.9</v>
      </c>
      <c r="S508">
        <v>2018</v>
      </c>
      <c r="T508" t="e">
        <v>#N/A</v>
      </c>
      <c r="U508" t="s">
        <v>316</v>
      </c>
      <c r="V508" t="s">
        <v>326</v>
      </c>
    </row>
    <row r="509" spans="1:22" x14ac:dyDescent="0.25">
      <c r="A509" s="1">
        <v>43195</v>
      </c>
      <c r="B509">
        <v>108708</v>
      </c>
      <c r="D509">
        <v>1855477</v>
      </c>
      <c r="E509">
        <v>16058</v>
      </c>
      <c r="F509" t="s">
        <v>664</v>
      </c>
      <c r="G509" t="s">
        <v>665</v>
      </c>
      <c r="H509">
        <v>1</v>
      </c>
      <c r="I509">
        <v>1120</v>
      </c>
      <c r="K509">
        <v>640</v>
      </c>
      <c r="L509">
        <v>0</v>
      </c>
      <c r="M509">
        <v>0</v>
      </c>
      <c r="N509">
        <v>10</v>
      </c>
      <c r="O509">
        <v>0</v>
      </c>
      <c r="P509">
        <v>205</v>
      </c>
      <c r="Q509">
        <v>0</v>
      </c>
      <c r="R509">
        <v>136.58000000000001</v>
      </c>
      <c r="S509">
        <v>2018</v>
      </c>
      <c r="T509" t="e">
        <v>#N/A</v>
      </c>
      <c r="U509" t="s">
        <v>316</v>
      </c>
      <c r="V509" t="s">
        <v>326</v>
      </c>
    </row>
    <row r="510" spans="1:22" x14ac:dyDescent="0.25">
      <c r="A510" s="1">
        <v>43195</v>
      </c>
      <c r="B510">
        <v>108708</v>
      </c>
      <c r="D510">
        <v>1855477</v>
      </c>
      <c r="E510">
        <v>16058</v>
      </c>
      <c r="F510" t="s">
        <v>664</v>
      </c>
      <c r="G510" t="s">
        <v>666</v>
      </c>
      <c r="H510">
        <v>1</v>
      </c>
      <c r="I510">
        <v>1120</v>
      </c>
      <c r="K510">
        <v>640</v>
      </c>
      <c r="L510">
        <v>0</v>
      </c>
      <c r="M510">
        <v>0</v>
      </c>
      <c r="N510">
        <v>10</v>
      </c>
      <c r="O510">
        <v>0</v>
      </c>
      <c r="P510">
        <v>205</v>
      </c>
      <c r="Q510">
        <v>0</v>
      </c>
      <c r="R510">
        <v>163.91</v>
      </c>
      <c r="S510">
        <v>2018</v>
      </c>
      <c r="T510" t="e">
        <v>#N/A</v>
      </c>
      <c r="U510" t="s">
        <v>316</v>
      </c>
      <c r="V510" t="s">
        <v>326</v>
      </c>
    </row>
    <row r="511" spans="1:22" x14ac:dyDescent="0.25">
      <c r="A511" s="1">
        <v>43195</v>
      </c>
      <c r="B511">
        <v>108708</v>
      </c>
      <c r="D511">
        <v>1855477</v>
      </c>
      <c r="E511">
        <v>16058</v>
      </c>
      <c r="F511" t="s">
        <v>664</v>
      </c>
      <c r="G511" t="s">
        <v>665</v>
      </c>
      <c r="H511">
        <v>1</v>
      </c>
      <c r="I511">
        <v>1120</v>
      </c>
      <c r="K511">
        <v>640</v>
      </c>
      <c r="L511">
        <v>0</v>
      </c>
      <c r="M511">
        <v>0</v>
      </c>
      <c r="N511">
        <v>11</v>
      </c>
      <c r="O511">
        <v>0</v>
      </c>
      <c r="P511">
        <v>205</v>
      </c>
      <c r="Q511">
        <v>0</v>
      </c>
      <c r="R511">
        <v>136.58000000000001</v>
      </c>
      <c r="S511">
        <v>2018</v>
      </c>
      <c r="T511" t="e">
        <v>#N/A</v>
      </c>
      <c r="U511" t="s">
        <v>316</v>
      </c>
      <c r="V511" t="s">
        <v>326</v>
      </c>
    </row>
    <row r="512" spans="1:22" x14ac:dyDescent="0.25">
      <c r="A512" s="1">
        <v>43195</v>
      </c>
      <c r="B512">
        <v>108708</v>
      </c>
      <c r="D512">
        <v>1855477</v>
      </c>
      <c r="E512">
        <v>16058</v>
      </c>
      <c r="F512" t="s">
        <v>664</v>
      </c>
      <c r="G512" t="s">
        <v>666</v>
      </c>
      <c r="H512">
        <v>1</v>
      </c>
      <c r="I512">
        <v>1120</v>
      </c>
      <c r="K512">
        <v>640</v>
      </c>
      <c r="L512">
        <v>0</v>
      </c>
      <c r="M512">
        <v>0</v>
      </c>
      <c r="N512">
        <v>11</v>
      </c>
      <c r="O512">
        <v>0</v>
      </c>
      <c r="P512">
        <v>205</v>
      </c>
      <c r="Q512">
        <v>0</v>
      </c>
      <c r="R512">
        <v>163.91</v>
      </c>
      <c r="S512">
        <v>2018</v>
      </c>
      <c r="T512" t="e">
        <v>#N/A</v>
      </c>
      <c r="U512" t="s">
        <v>316</v>
      </c>
      <c r="V512" t="s">
        <v>326</v>
      </c>
    </row>
    <row r="513" spans="1:22" x14ac:dyDescent="0.25">
      <c r="A513" s="1">
        <v>43195</v>
      </c>
      <c r="B513">
        <v>108708</v>
      </c>
      <c r="D513">
        <v>1855477</v>
      </c>
      <c r="E513">
        <v>16058</v>
      </c>
      <c r="F513" t="s">
        <v>664</v>
      </c>
      <c r="G513" t="s">
        <v>667</v>
      </c>
      <c r="H513">
        <v>1</v>
      </c>
      <c r="I513">
        <v>1130</v>
      </c>
      <c r="K513">
        <v>640</v>
      </c>
      <c r="L513">
        <v>0</v>
      </c>
      <c r="M513">
        <v>0</v>
      </c>
      <c r="N513">
        <v>1</v>
      </c>
      <c r="O513">
        <v>0</v>
      </c>
      <c r="P513">
        <v>205</v>
      </c>
      <c r="Q513">
        <v>0</v>
      </c>
      <c r="R513">
        <v>136.55000000000001</v>
      </c>
      <c r="S513">
        <v>2018</v>
      </c>
      <c r="T513" t="e">
        <v>#N/A</v>
      </c>
      <c r="U513" t="s">
        <v>316</v>
      </c>
      <c r="V513" t="s">
        <v>326</v>
      </c>
    </row>
    <row r="514" spans="1:22" x14ac:dyDescent="0.25">
      <c r="A514" s="1">
        <v>43195</v>
      </c>
      <c r="B514">
        <v>108708</v>
      </c>
      <c r="D514">
        <v>1855477</v>
      </c>
      <c r="E514">
        <v>16058</v>
      </c>
      <c r="F514" t="s">
        <v>664</v>
      </c>
      <c r="G514" t="s">
        <v>668</v>
      </c>
      <c r="H514">
        <v>1</v>
      </c>
      <c r="I514">
        <v>1130</v>
      </c>
      <c r="K514">
        <v>640</v>
      </c>
      <c r="L514">
        <v>0</v>
      </c>
      <c r="M514">
        <v>0</v>
      </c>
      <c r="N514">
        <v>1</v>
      </c>
      <c r="O514">
        <v>0</v>
      </c>
      <c r="P514">
        <v>205</v>
      </c>
      <c r="Q514">
        <v>0</v>
      </c>
      <c r="R514">
        <v>163.91</v>
      </c>
      <c r="S514">
        <v>2018</v>
      </c>
      <c r="T514" t="e">
        <v>#N/A</v>
      </c>
      <c r="U514" t="s">
        <v>316</v>
      </c>
      <c r="V514" t="s">
        <v>326</v>
      </c>
    </row>
    <row r="515" spans="1:22" x14ac:dyDescent="0.25">
      <c r="A515" s="1">
        <v>43195</v>
      </c>
      <c r="B515">
        <v>108708</v>
      </c>
      <c r="D515">
        <v>1855477</v>
      </c>
      <c r="E515">
        <v>16058</v>
      </c>
      <c r="F515" t="s">
        <v>664</v>
      </c>
      <c r="G515" t="s">
        <v>665</v>
      </c>
      <c r="H515">
        <v>1</v>
      </c>
      <c r="I515">
        <v>1130</v>
      </c>
      <c r="K515">
        <v>640</v>
      </c>
      <c r="L515">
        <v>0</v>
      </c>
      <c r="M515">
        <v>0</v>
      </c>
      <c r="N515">
        <v>2</v>
      </c>
      <c r="O515">
        <v>0</v>
      </c>
      <c r="P515">
        <v>205</v>
      </c>
      <c r="Q515">
        <v>0</v>
      </c>
      <c r="R515">
        <v>136.55000000000001</v>
      </c>
      <c r="S515">
        <v>2018</v>
      </c>
      <c r="T515" t="e">
        <v>#N/A</v>
      </c>
      <c r="U515" t="s">
        <v>316</v>
      </c>
      <c r="V515" t="s">
        <v>326</v>
      </c>
    </row>
    <row r="516" spans="1:22" x14ac:dyDescent="0.25">
      <c r="A516" s="1">
        <v>43195</v>
      </c>
      <c r="B516">
        <v>108708</v>
      </c>
      <c r="D516">
        <v>1855477</v>
      </c>
      <c r="E516">
        <v>16058</v>
      </c>
      <c r="F516" t="s">
        <v>664</v>
      </c>
      <c r="G516" t="s">
        <v>666</v>
      </c>
      <c r="H516">
        <v>1</v>
      </c>
      <c r="I516">
        <v>1130</v>
      </c>
      <c r="K516">
        <v>640</v>
      </c>
      <c r="L516">
        <v>0</v>
      </c>
      <c r="M516">
        <v>0</v>
      </c>
      <c r="N516">
        <v>2</v>
      </c>
      <c r="O516">
        <v>0</v>
      </c>
      <c r="P516">
        <v>205</v>
      </c>
      <c r="Q516">
        <v>0</v>
      </c>
      <c r="R516">
        <v>163.91</v>
      </c>
      <c r="S516">
        <v>2018</v>
      </c>
      <c r="T516" t="e">
        <v>#N/A</v>
      </c>
      <c r="U516" t="s">
        <v>316</v>
      </c>
      <c r="V516" t="s">
        <v>326</v>
      </c>
    </row>
    <row r="517" spans="1:22" x14ac:dyDescent="0.25">
      <c r="A517" s="1">
        <v>43222</v>
      </c>
      <c r="B517">
        <v>108946</v>
      </c>
      <c r="D517">
        <v>1855504</v>
      </c>
      <c r="E517">
        <v>1120</v>
      </c>
      <c r="F517" t="s">
        <v>24</v>
      </c>
      <c r="G517" t="e">
        <v>#NAME?</v>
      </c>
      <c r="H517">
        <v>1</v>
      </c>
      <c r="I517">
        <v>1110</v>
      </c>
      <c r="K517">
        <v>640</v>
      </c>
      <c r="L517">
        <v>0</v>
      </c>
      <c r="M517">
        <v>0</v>
      </c>
      <c r="N517">
        <v>3</v>
      </c>
      <c r="O517">
        <v>0</v>
      </c>
      <c r="P517">
        <v>205</v>
      </c>
      <c r="Q517">
        <v>0</v>
      </c>
      <c r="R517">
        <v>2437.8000000000002</v>
      </c>
      <c r="S517">
        <v>2018</v>
      </c>
      <c r="T517" t="e">
        <v>#N/A</v>
      </c>
      <c r="U517" t="s">
        <v>316</v>
      </c>
      <c r="V517" t="s">
        <v>326</v>
      </c>
    </row>
    <row r="518" spans="1:22" x14ac:dyDescent="0.25">
      <c r="A518" s="1">
        <v>43222</v>
      </c>
      <c r="B518">
        <v>590857</v>
      </c>
      <c r="D518">
        <v>1804137</v>
      </c>
      <c r="E518">
        <v>900191</v>
      </c>
      <c r="F518" t="s">
        <v>669</v>
      </c>
      <c r="G518" t="s">
        <v>670</v>
      </c>
      <c r="H518">
        <v>1</v>
      </c>
      <c r="I518">
        <v>1110</v>
      </c>
      <c r="K518">
        <v>640</v>
      </c>
      <c r="L518">
        <v>0</v>
      </c>
      <c r="M518">
        <v>0</v>
      </c>
      <c r="N518">
        <v>4</v>
      </c>
      <c r="O518">
        <v>0</v>
      </c>
      <c r="P518">
        <v>0</v>
      </c>
      <c r="Q518">
        <v>0</v>
      </c>
      <c r="R518">
        <v>64.989999999999995</v>
      </c>
      <c r="S518">
        <v>2018</v>
      </c>
      <c r="T518" t="e">
        <v>#N/A</v>
      </c>
      <c r="U518" t="s">
        <v>316</v>
      </c>
      <c r="V518" t="s">
        <v>326</v>
      </c>
    </row>
    <row r="519" spans="1:22" x14ac:dyDescent="0.25">
      <c r="A519" s="1">
        <v>43245</v>
      </c>
      <c r="C519">
        <v>82734</v>
      </c>
      <c r="G519" t="s">
        <v>671</v>
      </c>
      <c r="H519">
        <v>1</v>
      </c>
      <c r="I519">
        <v>1110</v>
      </c>
      <c r="K519">
        <v>640</v>
      </c>
      <c r="L519">
        <v>0</v>
      </c>
      <c r="M519">
        <v>0</v>
      </c>
      <c r="N519">
        <v>4</v>
      </c>
      <c r="O519">
        <v>0</v>
      </c>
      <c r="P519">
        <v>0</v>
      </c>
      <c r="Q519">
        <v>0</v>
      </c>
      <c r="R519">
        <v>-250</v>
      </c>
      <c r="S519">
        <v>2018</v>
      </c>
      <c r="T519" t="e">
        <v>#N/A</v>
      </c>
      <c r="U519" t="s">
        <v>316</v>
      </c>
      <c r="V519" t="s">
        <v>326</v>
      </c>
    </row>
    <row r="520" spans="1:22" x14ac:dyDescent="0.25">
      <c r="A520" s="1">
        <v>43222</v>
      </c>
      <c r="B520">
        <v>108946</v>
      </c>
      <c r="D520">
        <v>1855504</v>
      </c>
      <c r="E520">
        <v>1120</v>
      </c>
      <c r="F520" t="s">
        <v>24</v>
      </c>
      <c r="G520" t="e">
        <v>#NAME?</v>
      </c>
      <c r="H520">
        <v>1</v>
      </c>
      <c r="I520">
        <v>1110</v>
      </c>
      <c r="K520">
        <v>640</v>
      </c>
      <c r="L520">
        <v>0</v>
      </c>
      <c r="M520">
        <v>0</v>
      </c>
      <c r="N520">
        <v>4</v>
      </c>
      <c r="O520">
        <v>0</v>
      </c>
      <c r="P520">
        <v>205</v>
      </c>
      <c r="Q520">
        <v>0</v>
      </c>
      <c r="R520">
        <v>2437.8000000000002</v>
      </c>
      <c r="S520">
        <v>2018</v>
      </c>
      <c r="T520" t="e">
        <v>#N/A</v>
      </c>
      <c r="U520" t="s">
        <v>316</v>
      </c>
      <c r="V520" t="s">
        <v>326</v>
      </c>
    </row>
    <row r="521" spans="1:22" x14ac:dyDescent="0.25">
      <c r="A521" s="1">
        <v>43222</v>
      </c>
      <c r="B521">
        <v>108946</v>
      </c>
      <c r="D521">
        <v>1855504</v>
      </c>
      <c r="E521">
        <v>1120</v>
      </c>
      <c r="F521" t="s">
        <v>24</v>
      </c>
      <c r="G521" t="e">
        <v>#NAME?</v>
      </c>
      <c r="H521">
        <v>1</v>
      </c>
      <c r="I521">
        <v>1110</v>
      </c>
      <c r="K521">
        <v>640</v>
      </c>
      <c r="L521">
        <v>0</v>
      </c>
      <c r="M521">
        <v>0</v>
      </c>
      <c r="N521">
        <v>8</v>
      </c>
      <c r="O521">
        <v>0</v>
      </c>
      <c r="P521">
        <v>205</v>
      </c>
      <c r="Q521">
        <v>0</v>
      </c>
      <c r="R521">
        <v>2437.8000000000002</v>
      </c>
      <c r="S521">
        <v>2018</v>
      </c>
      <c r="T521" t="e">
        <v>#N/A</v>
      </c>
      <c r="U521" t="s">
        <v>316</v>
      </c>
      <c r="V521" t="s">
        <v>326</v>
      </c>
    </row>
    <row r="522" spans="1:22" x14ac:dyDescent="0.25">
      <c r="A522" s="1">
        <v>43222</v>
      </c>
      <c r="B522">
        <v>108946</v>
      </c>
      <c r="D522">
        <v>1855504</v>
      </c>
      <c r="E522">
        <v>1120</v>
      </c>
      <c r="F522" t="s">
        <v>24</v>
      </c>
      <c r="G522" t="e">
        <v>#NAME?</v>
      </c>
      <c r="H522">
        <v>1</v>
      </c>
      <c r="I522">
        <v>1120</v>
      </c>
      <c r="K522">
        <v>640</v>
      </c>
      <c r="L522">
        <v>0</v>
      </c>
      <c r="M522">
        <v>0</v>
      </c>
      <c r="N522">
        <v>10</v>
      </c>
      <c r="O522">
        <v>0</v>
      </c>
      <c r="P522">
        <v>205</v>
      </c>
      <c r="Q522">
        <v>0</v>
      </c>
      <c r="R522">
        <v>2437.8000000000002</v>
      </c>
      <c r="S522">
        <v>2018</v>
      </c>
      <c r="T522" t="e">
        <v>#N/A</v>
      </c>
      <c r="U522" t="s">
        <v>316</v>
      </c>
      <c r="V522" t="s">
        <v>326</v>
      </c>
    </row>
    <row r="523" spans="1:22" x14ac:dyDescent="0.25">
      <c r="A523" s="1">
        <v>43245</v>
      </c>
      <c r="C523">
        <v>82734</v>
      </c>
      <c r="G523" t="s">
        <v>671</v>
      </c>
      <c r="H523">
        <v>1</v>
      </c>
      <c r="I523">
        <v>1120</v>
      </c>
      <c r="K523">
        <v>640</v>
      </c>
      <c r="L523">
        <v>0</v>
      </c>
      <c r="M523">
        <v>0</v>
      </c>
      <c r="N523">
        <v>11</v>
      </c>
      <c r="O523">
        <v>0</v>
      </c>
      <c r="P523">
        <v>0</v>
      </c>
      <c r="Q523">
        <v>0</v>
      </c>
      <c r="R523">
        <v>-250</v>
      </c>
      <c r="S523">
        <v>2018</v>
      </c>
      <c r="T523" t="e">
        <v>#N/A</v>
      </c>
      <c r="U523" t="s">
        <v>316</v>
      </c>
      <c r="V523" t="s">
        <v>326</v>
      </c>
    </row>
    <row r="524" spans="1:22" x14ac:dyDescent="0.25">
      <c r="A524" s="1">
        <v>43222</v>
      </c>
      <c r="B524">
        <v>108946</v>
      </c>
      <c r="D524">
        <v>1855504</v>
      </c>
      <c r="E524">
        <v>1120</v>
      </c>
      <c r="F524" t="s">
        <v>24</v>
      </c>
      <c r="G524" t="e">
        <v>#NAME?</v>
      </c>
      <c r="H524">
        <v>1</v>
      </c>
      <c r="I524">
        <v>1120</v>
      </c>
      <c r="K524">
        <v>640</v>
      </c>
      <c r="L524">
        <v>0</v>
      </c>
      <c r="M524">
        <v>0</v>
      </c>
      <c r="N524">
        <v>11</v>
      </c>
      <c r="O524">
        <v>0</v>
      </c>
      <c r="P524">
        <v>205</v>
      </c>
      <c r="Q524">
        <v>0</v>
      </c>
      <c r="R524">
        <v>2437.8000000000002</v>
      </c>
      <c r="S524">
        <v>2018</v>
      </c>
      <c r="T524" t="e">
        <v>#N/A</v>
      </c>
      <c r="U524" t="s">
        <v>316</v>
      </c>
      <c r="V524" t="s">
        <v>326</v>
      </c>
    </row>
    <row r="525" spans="1:22" x14ac:dyDescent="0.25">
      <c r="A525" s="1">
        <v>43222</v>
      </c>
      <c r="B525">
        <v>108946</v>
      </c>
      <c r="D525">
        <v>1855504</v>
      </c>
      <c r="E525">
        <v>1120</v>
      </c>
      <c r="F525" t="s">
        <v>24</v>
      </c>
      <c r="G525" t="s">
        <v>672</v>
      </c>
      <c r="H525">
        <v>1</v>
      </c>
      <c r="I525">
        <v>1130</v>
      </c>
      <c r="K525">
        <v>640</v>
      </c>
      <c r="L525">
        <v>0</v>
      </c>
      <c r="M525">
        <v>0</v>
      </c>
      <c r="N525">
        <v>1</v>
      </c>
      <c r="O525">
        <v>0</v>
      </c>
      <c r="P525">
        <v>205</v>
      </c>
      <c r="Q525">
        <v>0</v>
      </c>
      <c r="R525">
        <v>2437.8000000000002</v>
      </c>
      <c r="S525">
        <v>2018</v>
      </c>
      <c r="T525" t="e">
        <v>#N/A</v>
      </c>
      <c r="U525" t="s">
        <v>316</v>
      </c>
      <c r="V525" t="s">
        <v>326</v>
      </c>
    </row>
    <row r="526" spans="1:22" x14ac:dyDescent="0.25">
      <c r="A526" s="1">
        <v>43241</v>
      </c>
      <c r="B526">
        <v>109168</v>
      </c>
      <c r="D526">
        <v>1802287</v>
      </c>
      <c r="E526">
        <v>7040</v>
      </c>
      <c r="F526" t="s">
        <v>369</v>
      </c>
      <c r="G526" t="s">
        <v>673</v>
      </c>
      <c r="H526">
        <v>1</v>
      </c>
      <c r="I526">
        <v>1130</v>
      </c>
      <c r="K526">
        <v>640</v>
      </c>
      <c r="L526">
        <v>0</v>
      </c>
      <c r="M526">
        <v>0</v>
      </c>
      <c r="N526">
        <v>2</v>
      </c>
      <c r="O526">
        <v>0</v>
      </c>
      <c r="P526">
        <v>0</v>
      </c>
      <c r="Q526">
        <v>0</v>
      </c>
      <c r="R526">
        <v>3995.99</v>
      </c>
      <c r="S526">
        <v>2018</v>
      </c>
      <c r="T526" t="e">
        <v>#N/A</v>
      </c>
      <c r="U526" t="s">
        <v>316</v>
      </c>
      <c r="V526" t="s">
        <v>326</v>
      </c>
    </row>
    <row r="527" spans="1:22" x14ac:dyDescent="0.25">
      <c r="A527" s="1">
        <v>43222</v>
      </c>
      <c r="B527">
        <v>108946</v>
      </c>
      <c r="D527">
        <v>1855504</v>
      </c>
      <c r="E527">
        <v>1120</v>
      </c>
      <c r="F527" t="s">
        <v>24</v>
      </c>
      <c r="G527" t="e">
        <v>#NAME?</v>
      </c>
      <c r="H527">
        <v>1</v>
      </c>
      <c r="I527">
        <v>1130</v>
      </c>
      <c r="K527">
        <v>640</v>
      </c>
      <c r="L527">
        <v>0</v>
      </c>
      <c r="M527">
        <v>0</v>
      </c>
      <c r="N527">
        <v>2</v>
      </c>
      <c r="O527">
        <v>0</v>
      </c>
      <c r="P527">
        <v>205</v>
      </c>
      <c r="Q527">
        <v>0</v>
      </c>
      <c r="R527">
        <v>2437.8000000000002</v>
      </c>
      <c r="S527">
        <v>2018</v>
      </c>
      <c r="T527" t="e">
        <v>#N/A</v>
      </c>
      <c r="U527" t="s">
        <v>316</v>
      </c>
      <c r="V527" t="s">
        <v>326</v>
      </c>
    </row>
    <row r="528" spans="1:22" x14ac:dyDescent="0.25">
      <c r="A528" s="1">
        <v>43321</v>
      </c>
      <c r="B528">
        <v>109611</v>
      </c>
      <c r="D528">
        <v>190431</v>
      </c>
      <c r="E528">
        <v>1055</v>
      </c>
      <c r="F528" t="s">
        <v>614</v>
      </c>
      <c r="G528" t="s">
        <v>683</v>
      </c>
      <c r="H528">
        <v>1</v>
      </c>
      <c r="I528">
        <v>1110</v>
      </c>
      <c r="K528">
        <v>640</v>
      </c>
      <c r="L528">
        <v>0</v>
      </c>
      <c r="M528">
        <v>0</v>
      </c>
      <c r="N528">
        <v>4</v>
      </c>
      <c r="O528">
        <v>0</v>
      </c>
      <c r="P528">
        <v>0</v>
      </c>
      <c r="Q528">
        <v>0</v>
      </c>
      <c r="R528">
        <v>4464</v>
      </c>
      <c r="S528">
        <v>2019</v>
      </c>
      <c r="T528" t="e">
        <v>#N/A</v>
      </c>
      <c r="U528" t="s">
        <v>316</v>
      </c>
      <c r="V528" t="s">
        <v>326</v>
      </c>
    </row>
    <row r="529" spans="1:22" x14ac:dyDescent="0.25">
      <c r="A529" s="1">
        <v>43321</v>
      </c>
      <c r="B529">
        <v>109611</v>
      </c>
      <c r="D529">
        <v>190431</v>
      </c>
      <c r="E529">
        <v>1055</v>
      </c>
      <c r="F529" t="s">
        <v>614</v>
      </c>
      <c r="G529" t="s">
        <v>684</v>
      </c>
      <c r="H529">
        <v>1</v>
      </c>
      <c r="I529">
        <v>1110</v>
      </c>
      <c r="K529">
        <v>640</v>
      </c>
      <c r="L529">
        <v>0</v>
      </c>
      <c r="M529">
        <v>0</v>
      </c>
      <c r="N529">
        <v>4</v>
      </c>
      <c r="O529">
        <v>0</v>
      </c>
      <c r="P529">
        <v>0</v>
      </c>
      <c r="Q529">
        <v>0</v>
      </c>
      <c r="R529">
        <v>0</v>
      </c>
      <c r="S529">
        <v>2019</v>
      </c>
      <c r="T529" t="e">
        <v>#N/A</v>
      </c>
      <c r="U529" t="s">
        <v>316</v>
      </c>
      <c r="V529" t="s">
        <v>326</v>
      </c>
    </row>
    <row r="530" spans="1:22" x14ac:dyDescent="0.25">
      <c r="A530" s="1">
        <v>43321</v>
      </c>
      <c r="B530">
        <v>109611</v>
      </c>
      <c r="D530">
        <v>190431</v>
      </c>
      <c r="E530">
        <v>1055</v>
      </c>
      <c r="F530" t="s">
        <v>614</v>
      </c>
      <c r="G530" t="s">
        <v>685</v>
      </c>
      <c r="H530">
        <v>1</v>
      </c>
      <c r="I530">
        <v>1110</v>
      </c>
      <c r="K530">
        <v>640</v>
      </c>
      <c r="L530">
        <v>0</v>
      </c>
      <c r="M530">
        <v>0</v>
      </c>
      <c r="N530">
        <v>4</v>
      </c>
      <c r="O530">
        <v>0</v>
      </c>
      <c r="P530">
        <v>0</v>
      </c>
      <c r="Q530">
        <v>0</v>
      </c>
      <c r="R530">
        <v>0</v>
      </c>
      <c r="S530">
        <v>2019</v>
      </c>
      <c r="T530" t="e">
        <v>#N/A</v>
      </c>
      <c r="U530" t="s">
        <v>316</v>
      </c>
      <c r="V530" t="s">
        <v>326</v>
      </c>
    </row>
    <row r="531" spans="1:22" x14ac:dyDescent="0.25">
      <c r="A531" s="1">
        <v>43321</v>
      </c>
      <c r="B531">
        <v>109611</v>
      </c>
      <c r="D531">
        <v>190431</v>
      </c>
      <c r="E531">
        <v>1055</v>
      </c>
      <c r="F531" t="s">
        <v>614</v>
      </c>
      <c r="G531" t="s">
        <v>686</v>
      </c>
      <c r="H531">
        <v>1</v>
      </c>
      <c r="I531">
        <v>1110</v>
      </c>
      <c r="K531">
        <v>640</v>
      </c>
      <c r="L531">
        <v>0</v>
      </c>
      <c r="M531">
        <v>0</v>
      </c>
      <c r="N531">
        <v>4</v>
      </c>
      <c r="O531">
        <v>0</v>
      </c>
      <c r="P531">
        <v>0</v>
      </c>
      <c r="Q531">
        <v>0</v>
      </c>
      <c r="R531">
        <v>454.5</v>
      </c>
      <c r="S531">
        <v>2019</v>
      </c>
      <c r="T531" t="e">
        <v>#N/A</v>
      </c>
      <c r="U531" t="s">
        <v>316</v>
      </c>
      <c r="V531" t="s">
        <v>326</v>
      </c>
    </row>
    <row r="532" spans="1:22" x14ac:dyDescent="0.25">
      <c r="A532" s="1">
        <v>43286</v>
      </c>
      <c r="B532">
        <v>109493</v>
      </c>
      <c r="D532">
        <v>1855559</v>
      </c>
      <c r="E532">
        <v>4235</v>
      </c>
      <c r="F532" t="s">
        <v>32</v>
      </c>
      <c r="G532" t="s">
        <v>687</v>
      </c>
      <c r="H532">
        <v>1</v>
      </c>
      <c r="I532">
        <v>1120</v>
      </c>
      <c r="K532">
        <v>640</v>
      </c>
      <c r="L532">
        <v>0</v>
      </c>
      <c r="M532">
        <v>31700</v>
      </c>
      <c r="N532">
        <v>10</v>
      </c>
      <c r="O532">
        <v>0</v>
      </c>
      <c r="P532">
        <v>205</v>
      </c>
      <c r="Q532">
        <v>0</v>
      </c>
      <c r="R532">
        <v>30528</v>
      </c>
      <c r="S532">
        <v>2019</v>
      </c>
      <c r="T532" t="e">
        <v>#N/A</v>
      </c>
      <c r="U532" t="s">
        <v>316</v>
      </c>
      <c r="V532" t="s">
        <v>326</v>
      </c>
    </row>
    <row r="533" spans="1:22" x14ac:dyDescent="0.25">
      <c r="A533" s="1">
        <v>43298</v>
      </c>
      <c r="B533">
        <v>109530</v>
      </c>
      <c r="D533">
        <v>1855559</v>
      </c>
      <c r="E533">
        <v>4235</v>
      </c>
      <c r="F533" t="s">
        <v>32</v>
      </c>
      <c r="G533" t="s">
        <v>687</v>
      </c>
      <c r="H533">
        <v>1</v>
      </c>
      <c r="I533">
        <v>1120</v>
      </c>
      <c r="K533">
        <v>640</v>
      </c>
      <c r="L533">
        <v>0</v>
      </c>
      <c r="M533">
        <v>31700</v>
      </c>
      <c r="N533">
        <v>10</v>
      </c>
      <c r="O533">
        <v>0</v>
      </c>
      <c r="P533">
        <v>205</v>
      </c>
      <c r="Q533">
        <v>0</v>
      </c>
      <c r="R533">
        <v>11297</v>
      </c>
      <c r="S533">
        <v>2019</v>
      </c>
      <c r="T533" t="e">
        <v>#N/A</v>
      </c>
      <c r="U533" t="s">
        <v>316</v>
      </c>
      <c r="V533" t="s">
        <v>326</v>
      </c>
    </row>
    <row r="534" spans="1:22" x14ac:dyDescent="0.25">
      <c r="A534" s="1">
        <v>43314</v>
      </c>
      <c r="B534">
        <v>109568</v>
      </c>
      <c r="D534">
        <v>1855559</v>
      </c>
      <c r="E534">
        <v>4235</v>
      </c>
      <c r="F534" t="s">
        <v>32</v>
      </c>
      <c r="G534" t="s">
        <v>687</v>
      </c>
      <c r="H534">
        <v>1</v>
      </c>
      <c r="I534">
        <v>1120</v>
      </c>
      <c r="K534">
        <v>640</v>
      </c>
      <c r="L534">
        <v>0</v>
      </c>
      <c r="M534">
        <v>31700</v>
      </c>
      <c r="N534">
        <v>10</v>
      </c>
      <c r="O534">
        <v>0</v>
      </c>
      <c r="P534">
        <v>205</v>
      </c>
      <c r="Q534">
        <v>0</v>
      </c>
      <c r="R534">
        <v>675</v>
      </c>
      <c r="S534">
        <v>2019</v>
      </c>
      <c r="T534" t="e">
        <v>#N/A</v>
      </c>
      <c r="U534" t="s">
        <v>316</v>
      </c>
      <c r="V534" t="s">
        <v>326</v>
      </c>
    </row>
    <row r="535" spans="1:22" x14ac:dyDescent="0.25">
      <c r="A535" s="1">
        <v>43286</v>
      </c>
      <c r="B535">
        <v>109493</v>
      </c>
      <c r="D535">
        <v>1855559</v>
      </c>
      <c r="E535">
        <v>4235</v>
      </c>
      <c r="F535" t="s">
        <v>32</v>
      </c>
      <c r="G535" t="s">
        <v>687</v>
      </c>
      <c r="H535">
        <v>1</v>
      </c>
      <c r="I535">
        <v>1120</v>
      </c>
      <c r="K535">
        <v>640</v>
      </c>
      <c r="L535">
        <v>0</v>
      </c>
      <c r="M535">
        <v>31700</v>
      </c>
      <c r="N535">
        <v>11</v>
      </c>
      <c r="O535">
        <v>0</v>
      </c>
      <c r="P535">
        <v>205</v>
      </c>
      <c r="Q535">
        <v>0</v>
      </c>
      <c r="R535">
        <v>26712</v>
      </c>
      <c r="S535">
        <v>2019</v>
      </c>
      <c r="T535" t="e">
        <v>#N/A</v>
      </c>
      <c r="U535" t="s">
        <v>316</v>
      </c>
      <c r="V535" t="s">
        <v>326</v>
      </c>
    </row>
    <row r="536" spans="1:22" x14ac:dyDescent="0.25">
      <c r="A536" s="1">
        <v>43298</v>
      </c>
      <c r="B536">
        <v>109530</v>
      </c>
      <c r="D536">
        <v>1855559</v>
      </c>
      <c r="E536">
        <v>4235</v>
      </c>
      <c r="F536" t="s">
        <v>32</v>
      </c>
      <c r="G536" t="s">
        <v>687</v>
      </c>
      <c r="H536">
        <v>1</v>
      </c>
      <c r="I536">
        <v>1120</v>
      </c>
      <c r="K536">
        <v>640</v>
      </c>
      <c r="L536">
        <v>0</v>
      </c>
      <c r="M536">
        <v>31700</v>
      </c>
      <c r="N536">
        <v>11</v>
      </c>
      <c r="O536">
        <v>0</v>
      </c>
      <c r="P536">
        <v>205</v>
      </c>
      <c r="Q536">
        <v>0</v>
      </c>
      <c r="R536">
        <v>9875</v>
      </c>
      <c r="S536">
        <v>2019</v>
      </c>
      <c r="T536" t="e">
        <v>#N/A</v>
      </c>
      <c r="U536" t="s">
        <v>316</v>
      </c>
      <c r="V536" t="s">
        <v>326</v>
      </c>
    </row>
    <row r="537" spans="1:22" x14ac:dyDescent="0.25">
      <c r="A537" s="1">
        <v>43314</v>
      </c>
      <c r="B537">
        <v>109568</v>
      </c>
      <c r="D537">
        <v>1855559</v>
      </c>
      <c r="E537">
        <v>4235</v>
      </c>
      <c r="F537" t="s">
        <v>32</v>
      </c>
      <c r="G537" t="s">
        <v>687</v>
      </c>
      <c r="H537">
        <v>1</v>
      </c>
      <c r="I537">
        <v>1120</v>
      </c>
      <c r="K537">
        <v>640</v>
      </c>
      <c r="L537">
        <v>0</v>
      </c>
      <c r="M537">
        <v>31700</v>
      </c>
      <c r="N537">
        <v>11</v>
      </c>
      <c r="O537">
        <v>0</v>
      </c>
      <c r="P537">
        <v>205</v>
      </c>
      <c r="Q537">
        <v>0</v>
      </c>
      <c r="R537">
        <v>675</v>
      </c>
      <c r="S537">
        <v>2019</v>
      </c>
      <c r="T537" t="e">
        <v>#N/A</v>
      </c>
      <c r="U537" t="s">
        <v>316</v>
      </c>
      <c r="V537" t="s">
        <v>326</v>
      </c>
    </row>
    <row r="538" spans="1:22" x14ac:dyDescent="0.25">
      <c r="A538" s="1">
        <v>43327</v>
      </c>
      <c r="B538">
        <v>109680</v>
      </c>
      <c r="D538">
        <v>1855554</v>
      </c>
      <c r="E538">
        <v>16157</v>
      </c>
      <c r="F538" t="s">
        <v>688</v>
      </c>
      <c r="G538" t="s">
        <v>689</v>
      </c>
      <c r="H538">
        <v>1</v>
      </c>
      <c r="I538">
        <v>1120</v>
      </c>
      <c r="K538">
        <v>640</v>
      </c>
      <c r="L538">
        <v>0</v>
      </c>
      <c r="M538">
        <v>130000</v>
      </c>
      <c r="N538">
        <v>10</v>
      </c>
      <c r="O538">
        <v>0</v>
      </c>
      <c r="P538">
        <v>0</v>
      </c>
      <c r="Q538">
        <v>0</v>
      </c>
      <c r="R538">
        <v>99.99</v>
      </c>
      <c r="S538">
        <v>2019</v>
      </c>
      <c r="T538" t="e">
        <v>#N/A</v>
      </c>
      <c r="U538" t="s">
        <v>316</v>
      </c>
      <c r="V538" t="s">
        <v>326</v>
      </c>
    </row>
    <row r="539" spans="1:22" x14ac:dyDescent="0.25">
      <c r="A539" s="1">
        <v>43286</v>
      </c>
      <c r="B539">
        <v>109493</v>
      </c>
      <c r="D539">
        <v>1855559</v>
      </c>
      <c r="E539">
        <v>4235</v>
      </c>
      <c r="F539" t="s">
        <v>32</v>
      </c>
      <c r="G539" t="s">
        <v>687</v>
      </c>
      <c r="H539">
        <v>1</v>
      </c>
      <c r="I539">
        <v>1130</v>
      </c>
      <c r="K539">
        <v>640</v>
      </c>
      <c r="L539">
        <v>0</v>
      </c>
      <c r="M539">
        <v>31700</v>
      </c>
      <c r="N539">
        <v>1</v>
      </c>
      <c r="O539">
        <v>0</v>
      </c>
      <c r="P539">
        <v>205</v>
      </c>
      <c r="Q539">
        <v>0</v>
      </c>
      <c r="R539">
        <v>43248</v>
      </c>
      <c r="S539">
        <v>2019</v>
      </c>
      <c r="T539" t="e">
        <v>#N/A</v>
      </c>
      <c r="U539" t="s">
        <v>316</v>
      </c>
      <c r="V539" t="s">
        <v>326</v>
      </c>
    </row>
    <row r="540" spans="1:22" x14ac:dyDescent="0.25">
      <c r="A540" s="1">
        <v>43298</v>
      </c>
      <c r="B540">
        <v>109530</v>
      </c>
      <c r="D540">
        <v>1855559</v>
      </c>
      <c r="E540">
        <v>4235</v>
      </c>
      <c r="F540" t="s">
        <v>32</v>
      </c>
      <c r="G540" t="s">
        <v>687</v>
      </c>
      <c r="H540">
        <v>1</v>
      </c>
      <c r="I540">
        <v>1130</v>
      </c>
      <c r="K540">
        <v>640</v>
      </c>
      <c r="L540">
        <v>0</v>
      </c>
      <c r="M540">
        <v>31700</v>
      </c>
      <c r="N540">
        <v>1</v>
      </c>
      <c r="O540">
        <v>0</v>
      </c>
      <c r="P540">
        <v>205</v>
      </c>
      <c r="Q540">
        <v>0</v>
      </c>
      <c r="R540">
        <v>16037</v>
      </c>
      <c r="S540">
        <v>2019</v>
      </c>
      <c r="T540" t="e">
        <v>#N/A</v>
      </c>
      <c r="U540" t="s">
        <v>316</v>
      </c>
      <c r="V540" t="s">
        <v>326</v>
      </c>
    </row>
    <row r="541" spans="1:22" x14ac:dyDescent="0.25">
      <c r="A541" s="1">
        <v>43298</v>
      </c>
      <c r="B541">
        <v>109535</v>
      </c>
      <c r="D541">
        <v>195548</v>
      </c>
      <c r="E541">
        <v>27011</v>
      </c>
      <c r="F541" t="s">
        <v>612</v>
      </c>
      <c r="G541" t="s">
        <v>690</v>
      </c>
      <c r="H541">
        <v>1</v>
      </c>
      <c r="I541">
        <v>1130</v>
      </c>
      <c r="K541">
        <v>640</v>
      </c>
      <c r="L541">
        <v>0</v>
      </c>
      <c r="M541">
        <v>31700</v>
      </c>
      <c r="N541">
        <v>1</v>
      </c>
      <c r="O541">
        <v>0</v>
      </c>
      <c r="P541">
        <v>205</v>
      </c>
      <c r="Q541">
        <v>0</v>
      </c>
      <c r="R541">
        <v>18810</v>
      </c>
      <c r="S541">
        <v>2019</v>
      </c>
      <c r="T541" t="e">
        <v>#N/A</v>
      </c>
      <c r="U541" t="s">
        <v>316</v>
      </c>
      <c r="V541" t="s">
        <v>326</v>
      </c>
    </row>
    <row r="542" spans="1:22" x14ac:dyDescent="0.25">
      <c r="A542" s="1">
        <v>43314</v>
      </c>
      <c r="B542">
        <v>109568</v>
      </c>
      <c r="D542">
        <v>1855559</v>
      </c>
      <c r="E542">
        <v>4235</v>
      </c>
      <c r="F542" t="s">
        <v>32</v>
      </c>
      <c r="G542" t="s">
        <v>687</v>
      </c>
      <c r="H542">
        <v>1</v>
      </c>
      <c r="I542">
        <v>1130</v>
      </c>
      <c r="K542">
        <v>640</v>
      </c>
      <c r="L542">
        <v>0</v>
      </c>
      <c r="M542">
        <v>31700</v>
      </c>
      <c r="N542">
        <v>1</v>
      </c>
      <c r="O542">
        <v>0</v>
      </c>
      <c r="P542">
        <v>205</v>
      </c>
      <c r="Q542">
        <v>0</v>
      </c>
      <c r="R542">
        <v>675</v>
      </c>
      <c r="S542">
        <v>2019</v>
      </c>
      <c r="T542" t="e">
        <v>#N/A</v>
      </c>
      <c r="U542" t="s">
        <v>316</v>
      </c>
      <c r="V542" t="s">
        <v>326</v>
      </c>
    </row>
    <row r="543" spans="1:22" x14ac:dyDescent="0.25">
      <c r="A543" s="1">
        <v>43342</v>
      </c>
      <c r="B543">
        <v>109768</v>
      </c>
      <c r="D543">
        <v>1855566</v>
      </c>
      <c r="E543">
        <v>7022</v>
      </c>
      <c r="F543" t="s">
        <v>372</v>
      </c>
      <c r="G543" t="s">
        <v>691</v>
      </c>
      <c r="H543">
        <v>1</v>
      </c>
      <c r="I543">
        <v>1130</v>
      </c>
      <c r="K543">
        <v>640</v>
      </c>
      <c r="L543">
        <v>0</v>
      </c>
      <c r="M543">
        <v>31700</v>
      </c>
      <c r="N543">
        <v>1</v>
      </c>
      <c r="O543">
        <v>0</v>
      </c>
      <c r="P543">
        <v>205</v>
      </c>
      <c r="Q543">
        <v>0</v>
      </c>
      <c r="R543">
        <v>6800</v>
      </c>
      <c r="S543">
        <v>2019</v>
      </c>
      <c r="T543" t="e">
        <v>#N/A</v>
      </c>
      <c r="U543" t="s">
        <v>316</v>
      </c>
      <c r="V543" t="s">
        <v>326</v>
      </c>
    </row>
    <row r="544" spans="1:22" x14ac:dyDescent="0.25">
      <c r="A544" s="1">
        <v>43342</v>
      </c>
      <c r="B544">
        <v>109776</v>
      </c>
      <c r="D544">
        <v>1855567</v>
      </c>
      <c r="E544">
        <v>19178</v>
      </c>
      <c r="F544" t="s">
        <v>23</v>
      </c>
      <c r="G544" t="s">
        <v>692</v>
      </c>
      <c r="H544">
        <v>1</v>
      </c>
      <c r="I544">
        <v>1130</v>
      </c>
      <c r="K544">
        <v>640</v>
      </c>
      <c r="L544">
        <v>0</v>
      </c>
      <c r="M544">
        <v>31700</v>
      </c>
      <c r="N544">
        <v>1</v>
      </c>
      <c r="O544">
        <v>0</v>
      </c>
      <c r="P544">
        <v>205</v>
      </c>
      <c r="Q544">
        <v>0</v>
      </c>
      <c r="R544">
        <v>22737.75</v>
      </c>
      <c r="S544">
        <v>2019</v>
      </c>
      <c r="T544" t="e">
        <v>#N/A</v>
      </c>
      <c r="U544" t="s">
        <v>316</v>
      </c>
      <c r="V544" t="s">
        <v>326</v>
      </c>
    </row>
    <row r="545" spans="1:22" x14ac:dyDescent="0.25">
      <c r="A545" s="1">
        <v>43286</v>
      </c>
      <c r="B545">
        <v>109493</v>
      </c>
      <c r="D545">
        <v>1855559</v>
      </c>
      <c r="E545">
        <v>4235</v>
      </c>
      <c r="F545" t="s">
        <v>32</v>
      </c>
      <c r="G545" t="s">
        <v>687</v>
      </c>
      <c r="H545">
        <v>1</v>
      </c>
      <c r="I545">
        <v>1130</v>
      </c>
      <c r="K545">
        <v>640</v>
      </c>
      <c r="L545">
        <v>0</v>
      </c>
      <c r="M545">
        <v>31700</v>
      </c>
      <c r="N545">
        <v>2</v>
      </c>
      <c r="O545">
        <v>0</v>
      </c>
      <c r="P545">
        <v>205</v>
      </c>
      <c r="Q545">
        <v>0</v>
      </c>
      <c r="R545">
        <v>26712</v>
      </c>
      <c r="S545">
        <v>2019</v>
      </c>
      <c r="T545" t="e">
        <v>#N/A</v>
      </c>
      <c r="U545" t="s">
        <v>316</v>
      </c>
      <c r="V545" t="s">
        <v>326</v>
      </c>
    </row>
    <row r="546" spans="1:22" x14ac:dyDescent="0.25">
      <c r="A546" s="1">
        <v>43298</v>
      </c>
      <c r="B546">
        <v>109530</v>
      </c>
      <c r="D546">
        <v>1855559</v>
      </c>
      <c r="E546">
        <v>4235</v>
      </c>
      <c r="F546" t="s">
        <v>32</v>
      </c>
      <c r="G546" t="s">
        <v>687</v>
      </c>
      <c r="H546">
        <v>1</v>
      </c>
      <c r="I546">
        <v>1130</v>
      </c>
      <c r="K546">
        <v>640</v>
      </c>
      <c r="L546">
        <v>0</v>
      </c>
      <c r="M546">
        <v>31700</v>
      </c>
      <c r="N546">
        <v>2</v>
      </c>
      <c r="O546">
        <v>0</v>
      </c>
      <c r="P546">
        <v>205</v>
      </c>
      <c r="Q546">
        <v>0</v>
      </c>
      <c r="R546">
        <v>9875</v>
      </c>
      <c r="S546">
        <v>2019</v>
      </c>
      <c r="T546" t="e">
        <v>#N/A</v>
      </c>
      <c r="U546" t="s">
        <v>316</v>
      </c>
      <c r="V546" t="s">
        <v>326</v>
      </c>
    </row>
    <row r="547" spans="1:22" x14ac:dyDescent="0.25">
      <c r="A547" s="1">
        <v>43314</v>
      </c>
      <c r="B547">
        <v>109568</v>
      </c>
      <c r="D547">
        <v>1855559</v>
      </c>
      <c r="E547">
        <v>4235</v>
      </c>
      <c r="F547" t="s">
        <v>32</v>
      </c>
      <c r="G547" t="s">
        <v>687</v>
      </c>
      <c r="H547">
        <v>1</v>
      </c>
      <c r="I547">
        <v>1130</v>
      </c>
      <c r="K547">
        <v>640</v>
      </c>
      <c r="L547">
        <v>0</v>
      </c>
      <c r="M547">
        <v>31700</v>
      </c>
      <c r="N547">
        <v>2</v>
      </c>
      <c r="O547">
        <v>0</v>
      </c>
      <c r="P547">
        <v>205</v>
      </c>
      <c r="Q547">
        <v>0</v>
      </c>
      <c r="R547">
        <v>675</v>
      </c>
      <c r="S547">
        <v>2019</v>
      </c>
      <c r="T547" t="e">
        <v>#N/A</v>
      </c>
      <c r="U547" t="s">
        <v>316</v>
      </c>
      <c r="V547" t="s">
        <v>326</v>
      </c>
    </row>
    <row r="548" spans="1:22" x14ac:dyDescent="0.25">
      <c r="A548" s="1">
        <v>43328</v>
      </c>
      <c r="B548">
        <v>109693</v>
      </c>
      <c r="D548">
        <v>1855559</v>
      </c>
      <c r="E548">
        <v>4235</v>
      </c>
      <c r="F548" t="s">
        <v>32</v>
      </c>
      <c r="G548" t="s">
        <v>687</v>
      </c>
      <c r="H548">
        <v>1</v>
      </c>
      <c r="I548">
        <v>1130</v>
      </c>
      <c r="K548">
        <v>640</v>
      </c>
      <c r="L548">
        <v>0</v>
      </c>
      <c r="M548">
        <v>31700</v>
      </c>
      <c r="N548">
        <v>2</v>
      </c>
      <c r="O548">
        <v>0</v>
      </c>
      <c r="P548">
        <v>205</v>
      </c>
      <c r="Q548">
        <v>0</v>
      </c>
      <c r="R548">
        <v>316</v>
      </c>
      <c r="S548">
        <v>2019</v>
      </c>
      <c r="T548" t="e">
        <v>#N/A</v>
      </c>
      <c r="U548" t="s">
        <v>316</v>
      </c>
      <c r="V548" t="s">
        <v>326</v>
      </c>
    </row>
    <row r="549" spans="1:22" x14ac:dyDescent="0.25">
      <c r="A549" s="1">
        <v>43308</v>
      </c>
      <c r="B549">
        <v>109555</v>
      </c>
      <c r="D549">
        <v>196619</v>
      </c>
      <c r="E549">
        <v>13080</v>
      </c>
      <c r="F549" t="s">
        <v>366</v>
      </c>
      <c r="G549" t="s">
        <v>693</v>
      </c>
      <c r="H549">
        <v>1</v>
      </c>
      <c r="I549">
        <v>2720</v>
      </c>
      <c r="K549">
        <v>640</v>
      </c>
      <c r="L549">
        <v>0</v>
      </c>
      <c r="M549">
        <v>0</v>
      </c>
      <c r="N549">
        <v>1</v>
      </c>
      <c r="O549">
        <v>0</v>
      </c>
      <c r="P549">
        <v>900</v>
      </c>
      <c r="Q549">
        <v>0</v>
      </c>
      <c r="R549">
        <v>0</v>
      </c>
      <c r="S549">
        <v>2019</v>
      </c>
      <c r="T549" t="e">
        <v>#N/A</v>
      </c>
      <c r="U549" t="s">
        <v>316</v>
      </c>
      <c r="V549" t="s">
        <v>326</v>
      </c>
    </row>
    <row r="550" spans="1:22" x14ac:dyDescent="0.25">
      <c r="A550" s="1">
        <v>43308</v>
      </c>
      <c r="B550">
        <v>109555</v>
      </c>
      <c r="D550">
        <v>196619</v>
      </c>
      <c r="E550">
        <v>13080</v>
      </c>
      <c r="F550" t="s">
        <v>366</v>
      </c>
      <c r="G550" t="s">
        <v>503</v>
      </c>
      <c r="H550">
        <v>1</v>
      </c>
      <c r="I550">
        <v>2720</v>
      </c>
      <c r="K550">
        <v>640</v>
      </c>
      <c r="L550">
        <v>0</v>
      </c>
      <c r="M550">
        <v>0</v>
      </c>
      <c r="N550">
        <v>1</v>
      </c>
      <c r="O550">
        <v>0</v>
      </c>
      <c r="P550">
        <v>900</v>
      </c>
      <c r="Q550">
        <v>0</v>
      </c>
      <c r="R550">
        <v>0</v>
      </c>
      <c r="S550">
        <v>2019</v>
      </c>
      <c r="T550" t="e">
        <v>#N/A</v>
      </c>
      <c r="U550" t="s">
        <v>316</v>
      </c>
      <c r="V550" t="s">
        <v>326</v>
      </c>
    </row>
    <row r="551" spans="1:22" x14ac:dyDescent="0.25">
      <c r="A551" s="1">
        <v>43308</v>
      </c>
      <c r="B551">
        <v>109555</v>
      </c>
      <c r="D551">
        <v>196619</v>
      </c>
      <c r="E551">
        <v>13080</v>
      </c>
      <c r="F551" t="s">
        <v>366</v>
      </c>
      <c r="G551" t="s">
        <v>373</v>
      </c>
      <c r="H551">
        <v>1</v>
      </c>
      <c r="I551">
        <v>2720</v>
      </c>
      <c r="K551">
        <v>640</v>
      </c>
      <c r="L551">
        <v>0</v>
      </c>
      <c r="M551">
        <v>0</v>
      </c>
      <c r="N551">
        <v>1</v>
      </c>
      <c r="O551">
        <v>0</v>
      </c>
      <c r="P551">
        <v>900</v>
      </c>
      <c r="Q551">
        <v>0</v>
      </c>
      <c r="R551">
        <v>296.82</v>
      </c>
      <c r="S551">
        <v>2019</v>
      </c>
      <c r="T551" t="e">
        <v>#N/A</v>
      </c>
      <c r="U551" t="s">
        <v>316</v>
      </c>
      <c r="V551" t="s">
        <v>326</v>
      </c>
    </row>
    <row r="552" spans="1:22" x14ac:dyDescent="0.25">
      <c r="A552" s="1">
        <v>43321</v>
      </c>
      <c r="B552">
        <v>109635</v>
      </c>
      <c r="D552">
        <v>1855539</v>
      </c>
      <c r="E552">
        <v>18266</v>
      </c>
      <c r="F552" t="s">
        <v>273</v>
      </c>
      <c r="G552" t="s">
        <v>694</v>
      </c>
      <c r="H552">
        <v>1</v>
      </c>
      <c r="I552">
        <v>2720</v>
      </c>
      <c r="K552">
        <v>640</v>
      </c>
      <c r="L552">
        <v>0</v>
      </c>
      <c r="M552">
        <v>0</v>
      </c>
      <c r="N552">
        <v>1</v>
      </c>
      <c r="O552">
        <v>0</v>
      </c>
      <c r="P552">
        <v>900</v>
      </c>
      <c r="Q552">
        <v>0</v>
      </c>
      <c r="R552">
        <v>2271</v>
      </c>
      <c r="S552">
        <v>2019</v>
      </c>
      <c r="T552" t="e">
        <v>#N/A</v>
      </c>
      <c r="U552" t="s">
        <v>316</v>
      </c>
      <c r="V552" t="s">
        <v>326</v>
      </c>
    </row>
    <row r="553" spans="1:22" x14ac:dyDescent="0.25">
      <c r="A553" s="1">
        <v>43334</v>
      </c>
      <c r="B553">
        <v>109738</v>
      </c>
      <c r="D553">
        <v>1855539</v>
      </c>
      <c r="E553">
        <v>18266</v>
      </c>
      <c r="F553" t="s">
        <v>273</v>
      </c>
      <c r="G553" t="s">
        <v>694</v>
      </c>
      <c r="H553">
        <v>1</v>
      </c>
      <c r="I553">
        <v>2720</v>
      </c>
      <c r="K553">
        <v>640</v>
      </c>
      <c r="L553">
        <v>0</v>
      </c>
      <c r="M553">
        <v>0</v>
      </c>
      <c r="N553">
        <v>1</v>
      </c>
      <c r="O553">
        <v>0</v>
      </c>
      <c r="P553">
        <v>900</v>
      </c>
      <c r="Q553">
        <v>0</v>
      </c>
      <c r="R553">
        <v>2099</v>
      </c>
      <c r="S553">
        <v>2019</v>
      </c>
      <c r="T553" t="e">
        <v>#N/A</v>
      </c>
      <c r="U553" t="s">
        <v>316</v>
      </c>
      <c r="V553" t="s">
        <v>326</v>
      </c>
    </row>
    <row r="554" spans="1:22" x14ac:dyDescent="0.25">
      <c r="A554" s="1">
        <v>43308</v>
      </c>
      <c r="B554">
        <v>109563</v>
      </c>
      <c r="D554">
        <v>1955130</v>
      </c>
      <c r="E554">
        <v>212317</v>
      </c>
      <c r="F554" t="s">
        <v>695</v>
      </c>
      <c r="G554" t="s">
        <v>696</v>
      </c>
      <c r="H554">
        <v>1</v>
      </c>
      <c r="I554">
        <v>2720</v>
      </c>
      <c r="K554">
        <v>640</v>
      </c>
      <c r="L554">
        <v>0</v>
      </c>
      <c r="M554">
        <v>0</v>
      </c>
      <c r="N554">
        <v>2</v>
      </c>
      <c r="O554">
        <v>0</v>
      </c>
      <c r="P554">
        <v>900</v>
      </c>
      <c r="Q554">
        <v>0</v>
      </c>
      <c r="R554">
        <v>1156.5</v>
      </c>
      <c r="S554">
        <v>2019</v>
      </c>
      <c r="T554" t="e">
        <v>#N/A</v>
      </c>
      <c r="U554" t="s">
        <v>316</v>
      </c>
      <c r="V554" t="s">
        <v>326</v>
      </c>
    </row>
    <row r="555" spans="1:22" x14ac:dyDescent="0.25">
      <c r="A555" s="1">
        <v>43321</v>
      </c>
      <c r="B555">
        <v>109635</v>
      </c>
      <c r="D555">
        <v>1855539</v>
      </c>
      <c r="E555">
        <v>18266</v>
      </c>
      <c r="F555" t="s">
        <v>273</v>
      </c>
      <c r="G555" t="s">
        <v>694</v>
      </c>
      <c r="H555">
        <v>1</v>
      </c>
      <c r="I555">
        <v>2720</v>
      </c>
      <c r="K555">
        <v>640</v>
      </c>
      <c r="L555">
        <v>0</v>
      </c>
      <c r="M555">
        <v>0</v>
      </c>
      <c r="N555">
        <v>2</v>
      </c>
      <c r="O555">
        <v>0</v>
      </c>
      <c r="P555">
        <v>900</v>
      </c>
      <c r="Q555">
        <v>0</v>
      </c>
      <c r="R555">
        <v>2271</v>
      </c>
      <c r="S555">
        <v>2019</v>
      </c>
      <c r="T555" t="e">
        <v>#N/A</v>
      </c>
      <c r="U555" t="s">
        <v>316</v>
      </c>
      <c r="V555" t="s">
        <v>326</v>
      </c>
    </row>
    <row r="556" spans="1:22" x14ac:dyDescent="0.25">
      <c r="A556" s="1">
        <v>43327</v>
      </c>
      <c r="B556">
        <v>109683</v>
      </c>
      <c r="D556">
        <v>1955181</v>
      </c>
      <c r="E556">
        <v>18266</v>
      </c>
      <c r="F556" t="s">
        <v>273</v>
      </c>
      <c r="G556" t="s">
        <v>697</v>
      </c>
      <c r="H556">
        <v>1</v>
      </c>
      <c r="I556">
        <v>2720</v>
      </c>
      <c r="K556">
        <v>640</v>
      </c>
      <c r="L556">
        <v>0</v>
      </c>
      <c r="M556">
        <v>0</v>
      </c>
      <c r="N556">
        <v>2</v>
      </c>
      <c r="O556">
        <v>0</v>
      </c>
      <c r="P556">
        <v>900</v>
      </c>
      <c r="Q556">
        <v>0</v>
      </c>
      <c r="R556">
        <v>1500</v>
      </c>
      <c r="S556">
        <v>2019</v>
      </c>
      <c r="T556" t="e">
        <v>#N/A</v>
      </c>
      <c r="U556" t="s">
        <v>316</v>
      </c>
      <c r="V556" t="s">
        <v>326</v>
      </c>
    </row>
    <row r="557" spans="1:22" x14ac:dyDescent="0.25">
      <c r="A557" s="1">
        <v>43334</v>
      </c>
      <c r="B557">
        <v>109738</v>
      </c>
      <c r="D557">
        <v>1855539</v>
      </c>
      <c r="E557">
        <v>18266</v>
      </c>
      <c r="F557" t="s">
        <v>273</v>
      </c>
      <c r="G557" t="s">
        <v>694</v>
      </c>
      <c r="H557">
        <v>1</v>
      </c>
      <c r="I557">
        <v>2720</v>
      </c>
      <c r="K557">
        <v>640</v>
      </c>
      <c r="L557">
        <v>0</v>
      </c>
      <c r="M557">
        <v>0</v>
      </c>
      <c r="N557">
        <v>2</v>
      </c>
      <c r="O557">
        <v>0</v>
      </c>
      <c r="P557">
        <v>900</v>
      </c>
      <c r="Q557">
        <v>0</v>
      </c>
      <c r="R557">
        <v>2099</v>
      </c>
      <c r="S557">
        <v>2019</v>
      </c>
      <c r="T557" t="e">
        <v>#N/A</v>
      </c>
      <c r="U557" t="s">
        <v>316</v>
      </c>
      <c r="V557" t="s">
        <v>326</v>
      </c>
    </row>
    <row r="558" spans="1:22" x14ac:dyDescent="0.25">
      <c r="A558" s="1">
        <v>43334</v>
      </c>
      <c r="B558">
        <v>109738</v>
      </c>
      <c r="D558">
        <v>1955181</v>
      </c>
      <c r="E558">
        <v>18266</v>
      </c>
      <c r="F558" t="s">
        <v>273</v>
      </c>
      <c r="G558" t="s">
        <v>697</v>
      </c>
      <c r="H558">
        <v>1</v>
      </c>
      <c r="I558">
        <v>2720</v>
      </c>
      <c r="K558">
        <v>640</v>
      </c>
      <c r="L558">
        <v>0</v>
      </c>
      <c r="M558">
        <v>0</v>
      </c>
      <c r="N558">
        <v>2</v>
      </c>
      <c r="O558">
        <v>0</v>
      </c>
      <c r="P558">
        <v>900</v>
      </c>
      <c r="Q558">
        <v>0</v>
      </c>
      <c r="R558">
        <v>1343</v>
      </c>
      <c r="S558">
        <v>2019</v>
      </c>
      <c r="T558" t="e">
        <v>#N/A</v>
      </c>
      <c r="U558" t="s">
        <v>316</v>
      </c>
      <c r="V558" t="s">
        <v>326</v>
      </c>
    </row>
    <row r="559" spans="1:22" x14ac:dyDescent="0.25">
      <c r="A559" s="1">
        <v>43308</v>
      </c>
      <c r="B559">
        <v>109555</v>
      </c>
      <c r="D559">
        <v>196619</v>
      </c>
      <c r="E559">
        <v>13080</v>
      </c>
      <c r="F559" t="s">
        <v>366</v>
      </c>
      <c r="G559" t="s">
        <v>367</v>
      </c>
      <c r="H559">
        <v>1</v>
      </c>
      <c r="I559">
        <v>2720</v>
      </c>
      <c r="K559">
        <v>640</v>
      </c>
      <c r="L559">
        <v>0</v>
      </c>
      <c r="M559">
        <v>0</v>
      </c>
      <c r="N559">
        <v>3</v>
      </c>
      <c r="O559">
        <v>0</v>
      </c>
      <c r="P559">
        <v>900</v>
      </c>
      <c r="Q559">
        <v>0</v>
      </c>
      <c r="R559">
        <v>277.62</v>
      </c>
      <c r="S559">
        <v>2019</v>
      </c>
      <c r="T559" t="e">
        <v>#N/A</v>
      </c>
      <c r="U559" t="s">
        <v>316</v>
      </c>
      <c r="V559" t="s">
        <v>326</v>
      </c>
    </row>
    <row r="560" spans="1:22" x14ac:dyDescent="0.25">
      <c r="A560" s="1">
        <v>43321</v>
      </c>
      <c r="B560">
        <v>109635</v>
      </c>
      <c r="D560">
        <v>1855539</v>
      </c>
      <c r="E560">
        <v>18266</v>
      </c>
      <c r="F560" t="s">
        <v>273</v>
      </c>
      <c r="G560" t="s">
        <v>694</v>
      </c>
      <c r="H560">
        <v>1</v>
      </c>
      <c r="I560">
        <v>2720</v>
      </c>
      <c r="K560">
        <v>640</v>
      </c>
      <c r="L560">
        <v>0</v>
      </c>
      <c r="M560">
        <v>0</v>
      </c>
      <c r="N560">
        <v>3</v>
      </c>
      <c r="O560">
        <v>0</v>
      </c>
      <c r="P560">
        <v>900</v>
      </c>
      <c r="Q560">
        <v>0</v>
      </c>
      <c r="R560">
        <v>2271</v>
      </c>
      <c r="S560">
        <v>2019</v>
      </c>
      <c r="T560" t="e">
        <v>#N/A</v>
      </c>
      <c r="U560" t="s">
        <v>316</v>
      </c>
      <c r="V560" t="s">
        <v>326</v>
      </c>
    </row>
    <row r="561" spans="1:22" x14ac:dyDescent="0.25">
      <c r="A561" s="1">
        <v>43334</v>
      </c>
      <c r="B561">
        <v>109738</v>
      </c>
      <c r="D561">
        <v>1855539</v>
      </c>
      <c r="E561">
        <v>18266</v>
      </c>
      <c r="F561" t="s">
        <v>273</v>
      </c>
      <c r="G561" t="s">
        <v>694</v>
      </c>
      <c r="H561">
        <v>1</v>
      </c>
      <c r="I561">
        <v>2720</v>
      </c>
      <c r="K561">
        <v>640</v>
      </c>
      <c r="L561">
        <v>0</v>
      </c>
      <c r="M561">
        <v>0</v>
      </c>
      <c r="N561">
        <v>3</v>
      </c>
      <c r="O561">
        <v>0</v>
      </c>
      <c r="P561">
        <v>900</v>
      </c>
      <c r="Q561">
        <v>0</v>
      </c>
      <c r="R561">
        <v>2099</v>
      </c>
      <c r="S561">
        <v>2019</v>
      </c>
      <c r="T561" t="e">
        <v>#N/A</v>
      </c>
      <c r="U561" t="s">
        <v>316</v>
      </c>
      <c r="V561" t="s">
        <v>326</v>
      </c>
    </row>
    <row r="562" spans="1:22" x14ac:dyDescent="0.25">
      <c r="A562" s="1">
        <v>43321</v>
      </c>
      <c r="B562">
        <v>109635</v>
      </c>
      <c r="D562">
        <v>1855539</v>
      </c>
      <c r="E562">
        <v>18266</v>
      </c>
      <c r="F562" t="s">
        <v>273</v>
      </c>
      <c r="G562" t="s">
        <v>694</v>
      </c>
      <c r="H562">
        <v>1</v>
      </c>
      <c r="I562">
        <v>2720</v>
      </c>
      <c r="K562">
        <v>640</v>
      </c>
      <c r="L562">
        <v>0</v>
      </c>
      <c r="M562">
        <v>0</v>
      </c>
      <c r="N562">
        <v>4</v>
      </c>
      <c r="O562">
        <v>0</v>
      </c>
      <c r="P562">
        <v>900</v>
      </c>
      <c r="Q562">
        <v>0</v>
      </c>
      <c r="R562">
        <v>2271</v>
      </c>
      <c r="S562">
        <v>2019</v>
      </c>
      <c r="T562" t="e">
        <v>#N/A</v>
      </c>
      <c r="U562" t="s">
        <v>316</v>
      </c>
      <c r="V562" t="s">
        <v>326</v>
      </c>
    </row>
    <row r="563" spans="1:22" x14ac:dyDescent="0.25">
      <c r="A563" s="1">
        <v>43334</v>
      </c>
      <c r="B563">
        <v>109738</v>
      </c>
      <c r="D563">
        <v>1855539</v>
      </c>
      <c r="E563">
        <v>18266</v>
      </c>
      <c r="F563" t="s">
        <v>273</v>
      </c>
      <c r="G563" t="s">
        <v>694</v>
      </c>
      <c r="H563">
        <v>1</v>
      </c>
      <c r="I563">
        <v>2720</v>
      </c>
      <c r="K563">
        <v>640</v>
      </c>
      <c r="L563">
        <v>0</v>
      </c>
      <c r="M563">
        <v>0</v>
      </c>
      <c r="N563">
        <v>4</v>
      </c>
      <c r="O563">
        <v>0</v>
      </c>
      <c r="P563">
        <v>900</v>
      </c>
      <c r="Q563">
        <v>0</v>
      </c>
      <c r="R563">
        <v>2099</v>
      </c>
      <c r="S563">
        <v>2019</v>
      </c>
      <c r="T563" t="e">
        <v>#N/A</v>
      </c>
      <c r="U563" t="s">
        <v>316</v>
      </c>
      <c r="V563" t="s">
        <v>326</v>
      </c>
    </row>
    <row r="564" spans="1:22" x14ac:dyDescent="0.25">
      <c r="A564" s="1">
        <v>43321</v>
      </c>
      <c r="B564">
        <v>109635</v>
      </c>
      <c r="D564">
        <v>1855539</v>
      </c>
      <c r="E564">
        <v>18266</v>
      </c>
      <c r="F564" t="s">
        <v>273</v>
      </c>
      <c r="G564" t="s">
        <v>694</v>
      </c>
      <c r="H564">
        <v>1</v>
      </c>
      <c r="I564">
        <v>2720</v>
      </c>
      <c r="K564">
        <v>640</v>
      </c>
      <c r="L564">
        <v>0</v>
      </c>
      <c r="M564">
        <v>0</v>
      </c>
      <c r="N564">
        <v>8</v>
      </c>
      <c r="O564">
        <v>0</v>
      </c>
      <c r="P564">
        <v>900</v>
      </c>
      <c r="Q564">
        <v>0</v>
      </c>
      <c r="R564">
        <v>2271</v>
      </c>
      <c r="S564">
        <v>2019</v>
      </c>
      <c r="T564" t="e">
        <v>#N/A</v>
      </c>
      <c r="U564" t="s">
        <v>316</v>
      </c>
      <c r="V564" t="s">
        <v>326</v>
      </c>
    </row>
    <row r="565" spans="1:22" x14ac:dyDescent="0.25">
      <c r="A565" s="1">
        <v>43334</v>
      </c>
      <c r="B565">
        <v>109738</v>
      </c>
      <c r="D565">
        <v>1855539</v>
      </c>
      <c r="E565">
        <v>18266</v>
      </c>
      <c r="F565" t="s">
        <v>273</v>
      </c>
      <c r="G565" t="s">
        <v>694</v>
      </c>
      <c r="H565">
        <v>1</v>
      </c>
      <c r="I565">
        <v>2720</v>
      </c>
      <c r="K565">
        <v>640</v>
      </c>
      <c r="L565">
        <v>0</v>
      </c>
      <c r="M565">
        <v>0</v>
      </c>
      <c r="N565">
        <v>8</v>
      </c>
      <c r="O565">
        <v>0</v>
      </c>
      <c r="P565">
        <v>900</v>
      </c>
      <c r="Q565">
        <v>0</v>
      </c>
      <c r="R565">
        <v>2099</v>
      </c>
      <c r="S565">
        <v>2019</v>
      </c>
      <c r="T565" t="e">
        <v>#N/A</v>
      </c>
      <c r="U565" t="s">
        <v>316</v>
      </c>
      <c r="V565" t="s">
        <v>326</v>
      </c>
    </row>
    <row r="566" spans="1:22" x14ac:dyDescent="0.25">
      <c r="A566" s="1">
        <v>43378</v>
      </c>
      <c r="B566">
        <v>110098</v>
      </c>
      <c r="D566">
        <v>191141</v>
      </c>
      <c r="E566">
        <v>819</v>
      </c>
      <c r="F566" t="s">
        <v>711</v>
      </c>
      <c r="G566" t="s">
        <v>712</v>
      </c>
      <c r="H566">
        <v>1</v>
      </c>
      <c r="I566">
        <v>1110</v>
      </c>
      <c r="K566">
        <v>640</v>
      </c>
      <c r="L566">
        <v>0</v>
      </c>
      <c r="M566">
        <v>0</v>
      </c>
      <c r="N566">
        <v>4</v>
      </c>
      <c r="O566">
        <v>0</v>
      </c>
      <c r="P566">
        <v>0</v>
      </c>
      <c r="Q566">
        <v>0</v>
      </c>
      <c r="R566">
        <v>292</v>
      </c>
      <c r="S566">
        <v>2019</v>
      </c>
      <c r="T566" t="e">
        <v>#N/A</v>
      </c>
      <c r="U566" t="s">
        <v>316</v>
      </c>
      <c r="V566" t="s">
        <v>326</v>
      </c>
    </row>
    <row r="567" spans="1:22" x14ac:dyDescent="0.25">
      <c r="A567" s="1">
        <v>43431</v>
      </c>
      <c r="B567">
        <v>110569</v>
      </c>
      <c r="D567">
        <v>1904101</v>
      </c>
      <c r="E567">
        <v>1059</v>
      </c>
      <c r="F567" t="s">
        <v>713</v>
      </c>
      <c r="G567" t="s">
        <v>714</v>
      </c>
      <c r="H567">
        <v>1</v>
      </c>
      <c r="I567">
        <v>1110</v>
      </c>
      <c r="K567">
        <v>640</v>
      </c>
      <c r="L567">
        <v>0</v>
      </c>
      <c r="M567">
        <v>0</v>
      </c>
      <c r="N567">
        <v>4</v>
      </c>
      <c r="O567">
        <v>0</v>
      </c>
      <c r="P567">
        <v>0</v>
      </c>
      <c r="Q567">
        <v>0</v>
      </c>
      <c r="R567">
        <v>103.5</v>
      </c>
      <c r="S567">
        <v>2019</v>
      </c>
      <c r="T567" t="e">
        <v>#N/A</v>
      </c>
      <c r="U567" t="s">
        <v>316</v>
      </c>
      <c r="V567" t="s">
        <v>326</v>
      </c>
    </row>
    <row r="568" spans="1:22" x14ac:dyDescent="0.25">
      <c r="A568" s="1">
        <v>43451</v>
      </c>
      <c r="B568">
        <v>590971</v>
      </c>
      <c r="D568">
        <v>1904102</v>
      </c>
      <c r="E568">
        <v>900191</v>
      </c>
      <c r="F568" t="s">
        <v>669</v>
      </c>
      <c r="G568" t="s">
        <v>715</v>
      </c>
      <c r="H568">
        <v>1</v>
      </c>
      <c r="I568">
        <v>1110</v>
      </c>
      <c r="K568">
        <v>640</v>
      </c>
      <c r="L568">
        <v>0</v>
      </c>
      <c r="M568">
        <v>0</v>
      </c>
      <c r="N568">
        <v>4</v>
      </c>
      <c r="O568">
        <v>0</v>
      </c>
      <c r="P568">
        <v>0</v>
      </c>
      <c r="Q568">
        <v>0</v>
      </c>
      <c r="R568">
        <v>69.98</v>
      </c>
      <c r="S568">
        <v>2019</v>
      </c>
      <c r="T568" t="e">
        <v>#N/A</v>
      </c>
      <c r="U568" t="s">
        <v>316</v>
      </c>
      <c r="V568" t="s">
        <v>326</v>
      </c>
    </row>
    <row r="569" spans="1:22" x14ac:dyDescent="0.25">
      <c r="A569" s="1">
        <v>43388</v>
      </c>
      <c r="B569">
        <v>110222</v>
      </c>
      <c r="D569">
        <v>190424</v>
      </c>
      <c r="E569">
        <v>5157</v>
      </c>
      <c r="F569" t="s">
        <v>46</v>
      </c>
      <c r="G569" t="s">
        <v>716</v>
      </c>
      <c r="H569">
        <v>1</v>
      </c>
      <c r="I569">
        <v>1110</v>
      </c>
      <c r="K569">
        <v>640</v>
      </c>
      <c r="L569">
        <v>0</v>
      </c>
      <c r="M569">
        <v>0</v>
      </c>
      <c r="N569">
        <v>4</v>
      </c>
      <c r="O569">
        <v>0</v>
      </c>
      <c r="P569">
        <v>205</v>
      </c>
      <c r="Q569">
        <v>0</v>
      </c>
      <c r="R569">
        <v>1900</v>
      </c>
      <c r="S569">
        <v>2019</v>
      </c>
      <c r="T569" t="e">
        <v>#N/A</v>
      </c>
      <c r="U569" t="s">
        <v>316</v>
      </c>
      <c r="V569" t="s">
        <v>326</v>
      </c>
    </row>
    <row r="570" spans="1:22" x14ac:dyDescent="0.25">
      <c r="A570" s="1">
        <v>43390</v>
      </c>
      <c r="B570">
        <v>110248</v>
      </c>
      <c r="D570">
        <v>191044</v>
      </c>
      <c r="E570">
        <v>2750</v>
      </c>
      <c r="F570" t="s">
        <v>622</v>
      </c>
      <c r="G570" t="s">
        <v>717</v>
      </c>
      <c r="H570">
        <v>1</v>
      </c>
      <c r="I570">
        <v>1120</v>
      </c>
      <c r="K570">
        <v>640</v>
      </c>
      <c r="L570">
        <v>0</v>
      </c>
      <c r="M570">
        <v>0</v>
      </c>
      <c r="N570">
        <v>10</v>
      </c>
      <c r="O570">
        <v>0</v>
      </c>
      <c r="P570">
        <v>0</v>
      </c>
      <c r="Q570">
        <v>0</v>
      </c>
      <c r="R570">
        <v>580.5</v>
      </c>
      <c r="S570">
        <v>2019</v>
      </c>
      <c r="T570" t="e">
        <v>#N/A</v>
      </c>
      <c r="U570" t="s">
        <v>316</v>
      </c>
      <c r="V570" t="s">
        <v>326</v>
      </c>
    </row>
    <row r="571" spans="1:22" x14ac:dyDescent="0.25">
      <c r="A571" s="1">
        <v>43392</v>
      </c>
      <c r="B571">
        <v>590938</v>
      </c>
      <c r="D571">
        <v>1955310</v>
      </c>
      <c r="E571">
        <v>900050</v>
      </c>
      <c r="F571" t="s">
        <v>48</v>
      </c>
      <c r="G571" t="s">
        <v>718</v>
      </c>
      <c r="H571">
        <v>1</v>
      </c>
      <c r="I571">
        <v>1120</v>
      </c>
      <c r="K571">
        <v>640</v>
      </c>
      <c r="L571">
        <v>0</v>
      </c>
      <c r="M571">
        <v>0</v>
      </c>
      <c r="N571">
        <v>10</v>
      </c>
      <c r="O571">
        <v>0</v>
      </c>
      <c r="P571">
        <v>0</v>
      </c>
      <c r="Q571">
        <v>0</v>
      </c>
      <c r="R571">
        <v>1903.52</v>
      </c>
      <c r="S571">
        <v>2019</v>
      </c>
      <c r="T571" t="e">
        <v>#N/A</v>
      </c>
      <c r="U571" t="s">
        <v>316</v>
      </c>
      <c r="V571" t="s">
        <v>326</v>
      </c>
    </row>
    <row r="572" spans="1:22" x14ac:dyDescent="0.25">
      <c r="A572" s="1">
        <v>43395</v>
      </c>
      <c r="B572">
        <v>110286</v>
      </c>
      <c r="D572">
        <v>1955307</v>
      </c>
      <c r="E572">
        <v>2750</v>
      </c>
      <c r="F572" t="s">
        <v>622</v>
      </c>
      <c r="G572" t="s">
        <v>719</v>
      </c>
      <c r="H572">
        <v>1</v>
      </c>
      <c r="I572">
        <v>1120</v>
      </c>
      <c r="K572">
        <v>640</v>
      </c>
      <c r="L572">
        <v>0</v>
      </c>
      <c r="M572">
        <v>0</v>
      </c>
      <c r="N572">
        <v>10</v>
      </c>
      <c r="O572">
        <v>0</v>
      </c>
      <c r="P572">
        <v>205</v>
      </c>
      <c r="Q572">
        <v>0</v>
      </c>
      <c r="R572">
        <v>0</v>
      </c>
      <c r="S572">
        <v>2019</v>
      </c>
      <c r="T572" t="e">
        <v>#N/A</v>
      </c>
      <c r="U572" t="s">
        <v>316</v>
      </c>
      <c r="V572" t="s">
        <v>326</v>
      </c>
    </row>
    <row r="573" spans="1:22" x14ac:dyDescent="0.25">
      <c r="A573" s="1">
        <v>43395</v>
      </c>
      <c r="B573">
        <v>110286</v>
      </c>
      <c r="D573">
        <v>1955307</v>
      </c>
      <c r="E573">
        <v>2750</v>
      </c>
      <c r="F573" t="s">
        <v>622</v>
      </c>
      <c r="G573" t="s">
        <v>720</v>
      </c>
      <c r="H573">
        <v>1</v>
      </c>
      <c r="I573">
        <v>1120</v>
      </c>
      <c r="K573">
        <v>640</v>
      </c>
      <c r="L573">
        <v>0</v>
      </c>
      <c r="M573">
        <v>0</v>
      </c>
      <c r="N573">
        <v>10</v>
      </c>
      <c r="O573">
        <v>0</v>
      </c>
      <c r="P573">
        <v>205</v>
      </c>
      <c r="Q573">
        <v>0</v>
      </c>
      <c r="R573">
        <v>709.5</v>
      </c>
      <c r="S573">
        <v>2019</v>
      </c>
      <c r="T573" t="e">
        <v>#N/A</v>
      </c>
      <c r="U573" t="s">
        <v>316</v>
      </c>
      <c r="V573" t="s">
        <v>326</v>
      </c>
    </row>
    <row r="574" spans="1:22" x14ac:dyDescent="0.25">
      <c r="A574" s="1">
        <v>43395</v>
      </c>
      <c r="B574">
        <v>110286</v>
      </c>
      <c r="D574">
        <v>1955307</v>
      </c>
      <c r="E574">
        <v>2750</v>
      </c>
      <c r="F574" t="s">
        <v>622</v>
      </c>
      <c r="G574" t="s">
        <v>720</v>
      </c>
      <c r="H574">
        <v>1</v>
      </c>
      <c r="I574">
        <v>1120</v>
      </c>
      <c r="K574">
        <v>640</v>
      </c>
      <c r="L574">
        <v>0</v>
      </c>
      <c r="M574">
        <v>0</v>
      </c>
      <c r="N574">
        <v>10</v>
      </c>
      <c r="O574">
        <v>0</v>
      </c>
      <c r="P574">
        <v>205</v>
      </c>
      <c r="Q574">
        <v>0</v>
      </c>
      <c r="R574">
        <v>18946.669999999998</v>
      </c>
      <c r="S574">
        <v>2019</v>
      </c>
      <c r="T574" t="e">
        <v>#N/A</v>
      </c>
      <c r="U574" t="s">
        <v>316</v>
      </c>
      <c r="V574" t="s">
        <v>326</v>
      </c>
    </row>
    <row r="575" spans="1:22" x14ac:dyDescent="0.25">
      <c r="A575" s="1">
        <v>43451</v>
      </c>
      <c r="C575">
        <v>100647</v>
      </c>
      <c r="G575" t="s">
        <v>721</v>
      </c>
      <c r="H575">
        <v>1</v>
      </c>
      <c r="I575">
        <v>1120</v>
      </c>
      <c r="K575">
        <v>640</v>
      </c>
      <c r="L575">
        <v>0</v>
      </c>
      <c r="M575">
        <v>0</v>
      </c>
      <c r="N575">
        <v>10</v>
      </c>
      <c r="O575">
        <v>0</v>
      </c>
      <c r="P575">
        <v>205</v>
      </c>
      <c r="Q575">
        <v>0</v>
      </c>
      <c r="R575">
        <v>-64</v>
      </c>
      <c r="S575">
        <v>2019</v>
      </c>
      <c r="T575" t="e">
        <v>#N/A</v>
      </c>
      <c r="U575" t="s">
        <v>316</v>
      </c>
      <c r="V575" t="s">
        <v>326</v>
      </c>
    </row>
    <row r="576" spans="1:22" x14ac:dyDescent="0.25">
      <c r="A576" s="1">
        <v>43378</v>
      </c>
      <c r="B576">
        <v>110098</v>
      </c>
      <c r="D576">
        <v>191141</v>
      </c>
      <c r="E576">
        <v>819</v>
      </c>
      <c r="F576" t="s">
        <v>711</v>
      </c>
      <c r="G576" t="s">
        <v>358</v>
      </c>
      <c r="H576">
        <v>1</v>
      </c>
      <c r="I576">
        <v>1120</v>
      </c>
      <c r="K576">
        <v>640</v>
      </c>
      <c r="L576">
        <v>0</v>
      </c>
      <c r="M576">
        <v>0</v>
      </c>
      <c r="N576">
        <v>11</v>
      </c>
      <c r="O576">
        <v>0</v>
      </c>
      <c r="P576">
        <v>0</v>
      </c>
      <c r="Q576">
        <v>0</v>
      </c>
      <c r="R576">
        <v>157.1</v>
      </c>
      <c r="S576">
        <v>2019</v>
      </c>
      <c r="T576" t="e">
        <v>#N/A</v>
      </c>
      <c r="U576" t="s">
        <v>316</v>
      </c>
      <c r="V576" t="s">
        <v>326</v>
      </c>
    </row>
    <row r="577" spans="1:22" x14ac:dyDescent="0.25">
      <c r="A577" s="1">
        <v>43378</v>
      </c>
      <c r="B577">
        <v>110098</v>
      </c>
      <c r="D577">
        <v>191141</v>
      </c>
      <c r="E577">
        <v>819</v>
      </c>
      <c r="F577" t="s">
        <v>711</v>
      </c>
      <c r="G577" t="s">
        <v>712</v>
      </c>
      <c r="H577">
        <v>1</v>
      </c>
      <c r="I577">
        <v>1120</v>
      </c>
      <c r="K577">
        <v>640</v>
      </c>
      <c r="L577">
        <v>0</v>
      </c>
      <c r="M577">
        <v>0</v>
      </c>
      <c r="N577">
        <v>11</v>
      </c>
      <c r="O577">
        <v>0</v>
      </c>
      <c r="P577">
        <v>0</v>
      </c>
      <c r="Q577">
        <v>0</v>
      </c>
      <c r="R577">
        <v>438</v>
      </c>
      <c r="S577">
        <v>2019</v>
      </c>
      <c r="T577" t="e">
        <v>#N/A</v>
      </c>
      <c r="U577" t="s">
        <v>316</v>
      </c>
      <c r="V577" t="s">
        <v>326</v>
      </c>
    </row>
    <row r="578" spans="1:22" x14ac:dyDescent="0.25">
      <c r="A578" s="1">
        <v>43385</v>
      </c>
      <c r="B578">
        <v>590936</v>
      </c>
      <c r="D578">
        <v>191135</v>
      </c>
      <c r="E578">
        <v>900191</v>
      </c>
      <c r="F578" t="s">
        <v>669</v>
      </c>
      <c r="G578" t="s">
        <v>722</v>
      </c>
      <c r="H578">
        <v>1</v>
      </c>
      <c r="I578">
        <v>1120</v>
      </c>
      <c r="K578">
        <v>640</v>
      </c>
      <c r="L578">
        <v>0</v>
      </c>
      <c r="M578">
        <v>0</v>
      </c>
      <c r="N578">
        <v>11</v>
      </c>
      <c r="O578">
        <v>0</v>
      </c>
      <c r="P578">
        <v>0</v>
      </c>
      <c r="Q578">
        <v>0</v>
      </c>
      <c r="R578">
        <v>42.23</v>
      </c>
      <c r="S578">
        <v>2019</v>
      </c>
      <c r="T578" t="e">
        <v>#N/A</v>
      </c>
      <c r="U578" t="s">
        <v>316</v>
      </c>
      <c r="V578" t="s">
        <v>326</v>
      </c>
    </row>
    <row r="579" spans="1:22" x14ac:dyDescent="0.25">
      <c r="A579" s="1">
        <v>43410</v>
      </c>
      <c r="B579">
        <v>590952</v>
      </c>
      <c r="D579">
        <v>191164</v>
      </c>
      <c r="E579">
        <v>900191</v>
      </c>
      <c r="F579" t="s">
        <v>669</v>
      </c>
      <c r="G579" t="s">
        <v>723</v>
      </c>
      <c r="H579">
        <v>1</v>
      </c>
      <c r="I579">
        <v>1120</v>
      </c>
      <c r="K579">
        <v>640</v>
      </c>
      <c r="L579">
        <v>0</v>
      </c>
      <c r="M579">
        <v>0</v>
      </c>
      <c r="N579">
        <v>11</v>
      </c>
      <c r="O579">
        <v>0</v>
      </c>
      <c r="P579">
        <v>0</v>
      </c>
      <c r="Q579">
        <v>0</v>
      </c>
      <c r="R579">
        <v>87.95</v>
      </c>
      <c r="S579">
        <v>2019</v>
      </c>
      <c r="T579" t="e">
        <v>#N/A</v>
      </c>
      <c r="U579" t="s">
        <v>316</v>
      </c>
      <c r="V579" t="s">
        <v>326</v>
      </c>
    </row>
    <row r="580" spans="1:22" x14ac:dyDescent="0.25">
      <c r="A580" s="1">
        <v>43385</v>
      </c>
      <c r="B580">
        <v>590936</v>
      </c>
      <c r="D580">
        <v>191135</v>
      </c>
      <c r="E580">
        <v>900191</v>
      </c>
      <c r="F580" t="s">
        <v>669</v>
      </c>
      <c r="G580" t="s">
        <v>722</v>
      </c>
      <c r="H580">
        <v>1</v>
      </c>
      <c r="I580">
        <v>1130</v>
      </c>
      <c r="K580">
        <v>640</v>
      </c>
      <c r="L580">
        <v>0</v>
      </c>
      <c r="M580">
        <v>0</v>
      </c>
      <c r="N580">
        <v>1</v>
      </c>
      <c r="O580">
        <v>0</v>
      </c>
      <c r="P580">
        <v>0</v>
      </c>
      <c r="Q580">
        <v>0</v>
      </c>
      <c r="R580">
        <v>42.23</v>
      </c>
      <c r="S580">
        <v>2019</v>
      </c>
      <c r="T580" t="e">
        <v>#N/A</v>
      </c>
      <c r="U580" t="s">
        <v>316</v>
      </c>
      <c r="V580" t="s">
        <v>326</v>
      </c>
    </row>
    <row r="581" spans="1:22" x14ac:dyDescent="0.25">
      <c r="A581" s="1">
        <v>43378</v>
      </c>
      <c r="B581">
        <v>110120</v>
      </c>
      <c r="D581">
        <v>1955284</v>
      </c>
      <c r="E581">
        <v>2750</v>
      </c>
      <c r="F581" t="s">
        <v>622</v>
      </c>
      <c r="G581" t="s">
        <v>724</v>
      </c>
      <c r="H581">
        <v>1</v>
      </c>
      <c r="I581">
        <v>1130</v>
      </c>
      <c r="K581">
        <v>640</v>
      </c>
      <c r="L581">
        <v>0</v>
      </c>
      <c r="M581">
        <v>31700</v>
      </c>
      <c r="N581">
        <v>1</v>
      </c>
      <c r="O581">
        <v>0</v>
      </c>
      <c r="P581">
        <v>205</v>
      </c>
      <c r="Q581">
        <v>0</v>
      </c>
      <c r="R581">
        <v>1903.52</v>
      </c>
      <c r="S581">
        <v>2019</v>
      </c>
      <c r="T581" t="e">
        <v>#N/A</v>
      </c>
      <c r="U581" t="s">
        <v>316</v>
      </c>
      <c r="V581" t="s">
        <v>326</v>
      </c>
    </row>
    <row r="582" spans="1:22" x14ac:dyDescent="0.25">
      <c r="A582" s="1">
        <v>43384</v>
      </c>
      <c r="B582">
        <v>110130</v>
      </c>
      <c r="D582">
        <v>1955280</v>
      </c>
      <c r="E582">
        <v>305</v>
      </c>
      <c r="F582" t="s">
        <v>29</v>
      </c>
      <c r="G582" t="s">
        <v>616</v>
      </c>
      <c r="H582">
        <v>1</v>
      </c>
      <c r="I582">
        <v>1130</v>
      </c>
      <c r="K582">
        <v>640</v>
      </c>
      <c r="L582">
        <v>0</v>
      </c>
      <c r="M582">
        <v>31700</v>
      </c>
      <c r="N582">
        <v>1</v>
      </c>
      <c r="O582">
        <v>0</v>
      </c>
      <c r="P582">
        <v>205</v>
      </c>
      <c r="Q582">
        <v>0</v>
      </c>
      <c r="R582">
        <v>798</v>
      </c>
      <c r="S582">
        <v>2019</v>
      </c>
      <c r="T582" t="e">
        <v>#N/A</v>
      </c>
      <c r="U582" t="s">
        <v>316</v>
      </c>
      <c r="V582" t="s">
        <v>326</v>
      </c>
    </row>
    <row r="583" spans="1:22" x14ac:dyDescent="0.25">
      <c r="A583" s="1">
        <v>43385</v>
      </c>
      <c r="B583">
        <v>590934</v>
      </c>
      <c r="D583">
        <v>1955203</v>
      </c>
      <c r="E583">
        <v>900191</v>
      </c>
      <c r="F583" t="s">
        <v>669</v>
      </c>
      <c r="G583" t="s">
        <v>725</v>
      </c>
      <c r="H583">
        <v>1</v>
      </c>
      <c r="I583">
        <v>1130</v>
      </c>
      <c r="K583">
        <v>640</v>
      </c>
      <c r="L583">
        <v>0</v>
      </c>
      <c r="M583">
        <v>31700</v>
      </c>
      <c r="N583">
        <v>1</v>
      </c>
      <c r="O583">
        <v>0</v>
      </c>
      <c r="P583">
        <v>205</v>
      </c>
      <c r="Q583">
        <v>0</v>
      </c>
      <c r="R583">
        <v>396</v>
      </c>
      <c r="S583">
        <v>2019</v>
      </c>
      <c r="T583" t="e">
        <v>#N/A</v>
      </c>
      <c r="U583" t="s">
        <v>316</v>
      </c>
      <c r="V583" t="s">
        <v>326</v>
      </c>
    </row>
    <row r="584" spans="1:22" x14ac:dyDescent="0.25">
      <c r="A584" s="1">
        <v>43385</v>
      </c>
      <c r="B584">
        <v>590936</v>
      </c>
      <c r="D584">
        <v>1955203</v>
      </c>
      <c r="E584">
        <v>900191</v>
      </c>
      <c r="F584" t="s">
        <v>669</v>
      </c>
      <c r="G584" t="s">
        <v>725</v>
      </c>
      <c r="H584">
        <v>1</v>
      </c>
      <c r="I584">
        <v>1130</v>
      </c>
      <c r="K584">
        <v>640</v>
      </c>
      <c r="L584">
        <v>0</v>
      </c>
      <c r="M584">
        <v>31700</v>
      </c>
      <c r="N584">
        <v>1</v>
      </c>
      <c r="O584">
        <v>0</v>
      </c>
      <c r="P584">
        <v>205</v>
      </c>
      <c r="Q584">
        <v>0</v>
      </c>
      <c r="R584">
        <v>42.98</v>
      </c>
      <c r="S584">
        <v>2019</v>
      </c>
      <c r="T584" t="e">
        <v>#N/A</v>
      </c>
      <c r="U584" t="s">
        <v>316</v>
      </c>
      <c r="V584" t="s">
        <v>326</v>
      </c>
    </row>
    <row r="585" spans="1:22" x14ac:dyDescent="0.25">
      <c r="A585" s="1">
        <v>43385</v>
      </c>
      <c r="B585">
        <v>590937</v>
      </c>
      <c r="D585">
        <v>1955203</v>
      </c>
      <c r="E585">
        <v>900191</v>
      </c>
      <c r="F585" t="s">
        <v>669</v>
      </c>
      <c r="G585" t="s">
        <v>725</v>
      </c>
      <c r="H585">
        <v>1</v>
      </c>
      <c r="I585">
        <v>1130</v>
      </c>
      <c r="K585">
        <v>640</v>
      </c>
      <c r="L585">
        <v>0</v>
      </c>
      <c r="M585">
        <v>31700</v>
      </c>
      <c r="N585">
        <v>1</v>
      </c>
      <c r="O585">
        <v>0</v>
      </c>
      <c r="P585">
        <v>205</v>
      </c>
      <c r="Q585">
        <v>0</v>
      </c>
      <c r="R585">
        <v>29</v>
      </c>
      <c r="S585">
        <v>2019</v>
      </c>
      <c r="T585" t="e">
        <v>#N/A</v>
      </c>
      <c r="U585" t="s">
        <v>316</v>
      </c>
      <c r="V585" t="s">
        <v>326</v>
      </c>
    </row>
    <row r="586" spans="1:22" x14ac:dyDescent="0.25">
      <c r="A586" s="1">
        <v>43390</v>
      </c>
      <c r="B586">
        <v>110245</v>
      </c>
      <c r="D586">
        <v>1955288</v>
      </c>
      <c r="E586">
        <v>39</v>
      </c>
      <c r="F586" t="s">
        <v>726</v>
      </c>
      <c r="G586" t="s">
        <v>727</v>
      </c>
      <c r="H586">
        <v>1</v>
      </c>
      <c r="I586">
        <v>1130</v>
      </c>
      <c r="K586">
        <v>640</v>
      </c>
      <c r="L586">
        <v>0</v>
      </c>
      <c r="M586">
        <v>31700</v>
      </c>
      <c r="N586">
        <v>1</v>
      </c>
      <c r="O586">
        <v>0</v>
      </c>
      <c r="P586">
        <v>205</v>
      </c>
      <c r="Q586">
        <v>0</v>
      </c>
      <c r="R586">
        <v>118.2</v>
      </c>
      <c r="S586">
        <v>2019</v>
      </c>
      <c r="T586" t="e">
        <v>#N/A</v>
      </c>
      <c r="U586" t="s">
        <v>316</v>
      </c>
      <c r="V586" t="s">
        <v>326</v>
      </c>
    </row>
    <row r="587" spans="1:22" x14ac:dyDescent="0.25">
      <c r="A587" s="1">
        <v>43390</v>
      </c>
      <c r="B587">
        <v>110245</v>
      </c>
      <c r="D587">
        <v>1955288</v>
      </c>
      <c r="E587">
        <v>39</v>
      </c>
      <c r="F587" t="s">
        <v>726</v>
      </c>
      <c r="G587" t="s">
        <v>728</v>
      </c>
      <c r="H587">
        <v>1</v>
      </c>
      <c r="I587">
        <v>1130</v>
      </c>
      <c r="K587">
        <v>640</v>
      </c>
      <c r="L587">
        <v>0</v>
      </c>
      <c r="M587">
        <v>31700</v>
      </c>
      <c r="N587">
        <v>1</v>
      </c>
      <c r="O587">
        <v>0</v>
      </c>
      <c r="P587">
        <v>205</v>
      </c>
      <c r="Q587">
        <v>0</v>
      </c>
      <c r="R587">
        <v>1344</v>
      </c>
      <c r="S587">
        <v>2019</v>
      </c>
      <c r="T587" t="e">
        <v>#N/A</v>
      </c>
      <c r="U587" t="s">
        <v>316</v>
      </c>
      <c r="V587" t="s">
        <v>326</v>
      </c>
    </row>
    <row r="588" spans="1:22" x14ac:dyDescent="0.25">
      <c r="A588" s="1">
        <v>43390</v>
      </c>
      <c r="B588">
        <v>110245</v>
      </c>
      <c r="D588">
        <v>1955288</v>
      </c>
      <c r="E588">
        <v>39</v>
      </c>
      <c r="F588" t="s">
        <v>726</v>
      </c>
      <c r="G588" t="s">
        <v>729</v>
      </c>
      <c r="H588">
        <v>1</v>
      </c>
      <c r="I588">
        <v>1130</v>
      </c>
      <c r="K588">
        <v>640</v>
      </c>
      <c r="L588">
        <v>0</v>
      </c>
      <c r="M588">
        <v>31700</v>
      </c>
      <c r="N588">
        <v>1</v>
      </c>
      <c r="O588">
        <v>0</v>
      </c>
      <c r="P588">
        <v>205</v>
      </c>
      <c r="Q588">
        <v>0</v>
      </c>
      <c r="R588">
        <v>541.79999999999995</v>
      </c>
      <c r="S588">
        <v>2019</v>
      </c>
      <c r="T588" t="e">
        <v>#N/A</v>
      </c>
      <c r="U588" t="s">
        <v>316</v>
      </c>
      <c r="V588" t="s">
        <v>326</v>
      </c>
    </row>
    <row r="589" spans="1:22" x14ac:dyDescent="0.25">
      <c r="A589" s="1">
        <v>43390</v>
      </c>
      <c r="B589">
        <v>110245</v>
      </c>
      <c r="D589">
        <v>1955288</v>
      </c>
      <c r="E589">
        <v>39</v>
      </c>
      <c r="F589" t="s">
        <v>726</v>
      </c>
      <c r="G589" t="s">
        <v>730</v>
      </c>
      <c r="H589">
        <v>1</v>
      </c>
      <c r="I589">
        <v>1130</v>
      </c>
      <c r="K589">
        <v>640</v>
      </c>
      <c r="L589">
        <v>0</v>
      </c>
      <c r="M589">
        <v>31700</v>
      </c>
      <c r="N589">
        <v>1</v>
      </c>
      <c r="O589">
        <v>0</v>
      </c>
      <c r="P589">
        <v>205</v>
      </c>
      <c r="Q589">
        <v>0</v>
      </c>
      <c r="R589">
        <v>385</v>
      </c>
      <c r="S589">
        <v>2019</v>
      </c>
      <c r="T589" t="e">
        <v>#N/A</v>
      </c>
      <c r="U589" t="s">
        <v>316</v>
      </c>
      <c r="V589" t="s">
        <v>326</v>
      </c>
    </row>
    <row r="590" spans="1:22" x14ac:dyDescent="0.25">
      <c r="A590" s="1">
        <v>43390</v>
      </c>
      <c r="B590">
        <v>110245</v>
      </c>
      <c r="D590">
        <v>1955288</v>
      </c>
      <c r="E590">
        <v>39</v>
      </c>
      <c r="F590" t="s">
        <v>726</v>
      </c>
      <c r="G590" t="s">
        <v>731</v>
      </c>
      <c r="H590">
        <v>1</v>
      </c>
      <c r="I590">
        <v>1130</v>
      </c>
      <c r="K590">
        <v>640</v>
      </c>
      <c r="L590">
        <v>0</v>
      </c>
      <c r="M590">
        <v>31700</v>
      </c>
      <c r="N590">
        <v>1</v>
      </c>
      <c r="O590">
        <v>0</v>
      </c>
      <c r="P590">
        <v>205</v>
      </c>
      <c r="Q590">
        <v>0</v>
      </c>
      <c r="R590">
        <v>63.1</v>
      </c>
      <c r="S590">
        <v>2019</v>
      </c>
      <c r="T590" t="e">
        <v>#N/A</v>
      </c>
      <c r="U590" t="s">
        <v>316</v>
      </c>
      <c r="V590" t="s">
        <v>326</v>
      </c>
    </row>
    <row r="591" spans="1:22" x14ac:dyDescent="0.25">
      <c r="A591" s="1">
        <v>43392</v>
      </c>
      <c r="B591">
        <v>590938</v>
      </c>
      <c r="D591">
        <v>1955310</v>
      </c>
      <c r="E591">
        <v>900050</v>
      </c>
      <c r="F591" t="s">
        <v>48</v>
      </c>
      <c r="G591" t="s">
        <v>718</v>
      </c>
      <c r="H591">
        <v>1</v>
      </c>
      <c r="I591">
        <v>1130</v>
      </c>
      <c r="K591">
        <v>640</v>
      </c>
      <c r="L591">
        <v>0</v>
      </c>
      <c r="M591">
        <v>31700</v>
      </c>
      <c r="N591">
        <v>1</v>
      </c>
      <c r="O591">
        <v>0</v>
      </c>
      <c r="P591">
        <v>205</v>
      </c>
      <c r="Q591">
        <v>0</v>
      </c>
      <c r="R591">
        <v>-1903.52</v>
      </c>
      <c r="S591">
        <v>2019</v>
      </c>
      <c r="T591" t="e">
        <v>#N/A</v>
      </c>
      <c r="U591" t="s">
        <v>316</v>
      </c>
      <c r="V591" t="s">
        <v>326</v>
      </c>
    </row>
    <row r="592" spans="1:22" x14ac:dyDescent="0.25">
      <c r="A592" s="1">
        <v>43402</v>
      </c>
      <c r="B592">
        <v>110358</v>
      </c>
      <c r="D592">
        <v>1955176</v>
      </c>
      <c r="E592">
        <v>4235</v>
      </c>
      <c r="F592" t="s">
        <v>32</v>
      </c>
      <c r="G592" t="s">
        <v>732</v>
      </c>
      <c r="H592">
        <v>1</v>
      </c>
      <c r="I592">
        <v>1130</v>
      </c>
      <c r="K592">
        <v>640</v>
      </c>
      <c r="L592">
        <v>0</v>
      </c>
      <c r="M592">
        <v>31700</v>
      </c>
      <c r="N592">
        <v>1</v>
      </c>
      <c r="O592">
        <v>0</v>
      </c>
      <c r="P592">
        <v>205</v>
      </c>
      <c r="Q592">
        <v>0</v>
      </c>
      <c r="R592">
        <v>975</v>
      </c>
      <c r="S592">
        <v>2019</v>
      </c>
      <c r="T592" t="e">
        <v>#N/A</v>
      </c>
      <c r="U592" t="s">
        <v>316</v>
      </c>
      <c r="V592" t="s">
        <v>326</v>
      </c>
    </row>
    <row r="593" spans="1:22" x14ac:dyDescent="0.25">
      <c r="A593" s="1">
        <v>43410</v>
      </c>
      <c r="B593">
        <v>590952</v>
      </c>
      <c r="D593">
        <v>1955295</v>
      </c>
      <c r="E593">
        <v>900191</v>
      </c>
      <c r="F593" t="s">
        <v>669</v>
      </c>
      <c r="G593" t="s">
        <v>733</v>
      </c>
      <c r="H593">
        <v>1</v>
      </c>
      <c r="I593">
        <v>1130</v>
      </c>
      <c r="K593">
        <v>640</v>
      </c>
      <c r="L593">
        <v>0</v>
      </c>
      <c r="M593">
        <v>31700</v>
      </c>
      <c r="N593">
        <v>1</v>
      </c>
      <c r="O593">
        <v>0</v>
      </c>
      <c r="P593">
        <v>205</v>
      </c>
      <c r="Q593">
        <v>0</v>
      </c>
      <c r="R593">
        <v>249</v>
      </c>
      <c r="S593">
        <v>2019</v>
      </c>
      <c r="T593" t="e">
        <v>#N/A</v>
      </c>
      <c r="U593" t="s">
        <v>316</v>
      </c>
      <c r="V593" t="s">
        <v>326</v>
      </c>
    </row>
    <row r="594" spans="1:22" x14ac:dyDescent="0.25">
      <c r="A594" s="1">
        <v>43410</v>
      </c>
      <c r="B594">
        <v>590952</v>
      </c>
      <c r="D594">
        <v>1955295</v>
      </c>
      <c r="E594">
        <v>900191</v>
      </c>
      <c r="F594" t="s">
        <v>669</v>
      </c>
      <c r="G594" t="s">
        <v>25</v>
      </c>
      <c r="H594">
        <v>1</v>
      </c>
      <c r="I594">
        <v>1130</v>
      </c>
      <c r="K594">
        <v>640</v>
      </c>
      <c r="L594">
        <v>0</v>
      </c>
      <c r="M594">
        <v>31700</v>
      </c>
      <c r="N594">
        <v>1</v>
      </c>
      <c r="O594">
        <v>0</v>
      </c>
      <c r="P594">
        <v>205</v>
      </c>
      <c r="Q594">
        <v>0</v>
      </c>
      <c r="R594">
        <v>18.04</v>
      </c>
      <c r="S594">
        <v>2019</v>
      </c>
      <c r="T594" t="e">
        <v>#N/A</v>
      </c>
      <c r="U594" t="s">
        <v>316</v>
      </c>
      <c r="V594" t="s">
        <v>326</v>
      </c>
    </row>
    <row r="595" spans="1:22" x14ac:dyDescent="0.25">
      <c r="A595" s="1">
        <v>43423</v>
      </c>
      <c r="B595">
        <v>110540</v>
      </c>
      <c r="D595">
        <v>1955318</v>
      </c>
      <c r="E595">
        <v>19324</v>
      </c>
      <c r="F595" t="s">
        <v>371</v>
      </c>
      <c r="G595" t="s">
        <v>734</v>
      </c>
      <c r="H595">
        <v>1</v>
      </c>
      <c r="I595">
        <v>1130</v>
      </c>
      <c r="K595">
        <v>640</v>
      </c>
      <c r="L595">
        <v>0</v>
      </c>
      <c r="M595">
        <v>31700</v>
      </c>
      <c r="N595">
        <v>1</v>
      </c>
      <c r="O595">
        <v>0</v>
      </c>
      <c r="P595">
        <v>205</v>
      </c>
      <c r="Q595">
        <v>0</v>
      </c>
      <c r="R595">
        <v>6605.4</v>
      </c>
      <c r="S595">
        <v>2019</v>
      </c>
      <c r="T595" t="e">
        <v>#N/A</v>
      </c>
      <c r="U595" t="s">
        <v>316</v>
      </c>
      <c r="V595" t="s">
        <v>326</v>
      </c>
    </row>
    <row r="596" spans="1:22" x14ac:dyDescent="0.25">
      <c r="A596" s="1">
        <v>43431</v>
      </c>
      <c r="B596">
        <v>110571</v>
      </c>
      <c r="D596">
        <v>1955321</v>
      </c>
      <c r="E596">
        <v>4235</v>
      </c>
      <c r="F596" t="s">
        <v>32</v>
      </c>
      <c r="G596" t="s">
        <v>735</v>
      </c>
      <c r="H596">
        <v>1</v>
      </c>
      <c r="I596">
        <v>1130</v>
      </c>
      <c r="K596">
        <v>640</v>
      </c>
      <c r="L596">
        <v>0</v>
      </c>
      <c r="M596">
        <v>31700</v>
      </c>
      <c r="N596">
        <v>1</v>
      </c>
      <c r="O596">
        <v>0</v>
      </c>
      <c r="P596">
        <v>205</v>
      </c>
      <c r="Q596">
        <v>0</v>
      </c>
      <c r="R596">
        <v>203.89</v>
      </c>
      <c r="S596">
        <v>2019</v>
      </c>
      <c r="T596" t="e">
        <v>#N/A</v>
      </c>
      <c r="U596" t="s">
        <v>316</v>
      </c>
      <c r="V596" t="s">
        <v>326</v>
      </c>
    </row>
    <row r="597" spans="1:22" x14ac:dyDescent="0.25">
      <c r="A597" s="1">
        <v>43451</v>
      </c>
      <c r="B597">
        <v>590971</v>
      </c>
      <c r="D597">
        <v>1955320</v>
      </c>
      <c r="E597">
        <v>900191</v>
      </c>
      <c r="F597" t="s">
        <v>669</v>
      </c>
      <c r="G597" t="s">
        <v>736</v>
      </c>
      <c r="H597">
        <v>1</v>
      </c>
      <c r="I597">
        <v>1130</v>
      </c>
      <c r="K597">
        <v>640</v>
      </c>
      <c r="L597">
        <v>0</v>
      </c>
      <c r="M597">
        <v>31700</v>
      </c>
      <c r="N597">
        <v>1</v>
      </c>
      <c r="O597">
        <v>0</v>
      </c>
      <c r="P597">
        <v>205</v>
      </c>
      <c r="Q597">
        <v>0</v>
      </c>
      <c r="R597">
        <v>249</v>
      </c>
      <c r="S597">
        <v>2019</v>
      </c>
      <c r="T597" t="e">
        <v>#N/A</v>
      </c>
      <c r="U597" t="s">
        <v>316</v>
      </c>
      <c r="V597" t="s">
        <v>326</v>
      </c>
    </row>
    <row r="598" spans="1:22" x14ac:dyDescent="0.25">
      <c r="A598" s="1">
        <v>43451</v>
      </c>
      <c r="B598">
        <v>590971</v>
      </c>
      <c r="D598">
        <v>1955320</v>
      </c>
      <c r="E598">
        <v>900191</v>
      </c>
      <c r="F598" t="s">
        <v>669</v>
      </c>
      <c r="G598" t="s">
        <v>737</v>
      </c>
      <c r="H598">
        <v>1</v>
      </c>
      <c r="I598">
        <v>1130</v>
      </c>
      <c r="K598">
        <v>640</v>
      </c>
      <c r="L598">
        <v>0</v>
      </c>
      <c r="M598">
        <v>31700</v>
      </c>
      <c r="N598">
        <v>1</v>
      </c>
      <c r="O598">
        <v>0</v>
      </c>
      <c r="P598">
        <v>205</v>
      </c>
      <c r="Q598">
        <v>0</v>
      </c>
      <c r="R598">
        <v>18.04</v>
      </c>
      <c r="S598">
        <v>2019</v>
      </c>
      <c r="T598" t="e">
        <v>#N/A</v>
      </c>
      <c r="U598" t="s">
        <v>316</v>
      </c>
      <c r="V598" t="s">
        <v>326</v>
      </c>
    </row>
    <row r="599" spans="1:22" x14ac:dyDescent="0.25">
      <c r="A599" s="1">
        <v>43454</v>
      </c>
      <c r="B599">
        <v>110775</v>
      </c>
      <c r="D599">
        <v>1955333</v>
      </c>
      <c r="E599">
        <v>20390</v>
      </c>
      <c r="F599" t="s">
        <v>738</v>
      </c>
      <c r="G599" t="s">
        <v>739</v>
      </c>
      <c r="H599">
        <v>1</v>
      </c>
      <c r="I599">
        <v>1130</v>
      </c>
      <c r="K599">
        <v>640</v>
      </c>
      <c r="L599">
        <v>0</v>
      </c>
      <c r="M599">
        <v>31700</v>
      </c>
      <c r="N599">
        <v>1</v>
      </c>
      <c r="O599">
        <v>0</v>
      </c>
      <c r="P599">
        <v>205</v>
      </c>
      <c r="Q599">
        <v>0</v>
      </c>
      <c r="R599">
        <v>215</v>
      </c>
      <c r="S599">
        <v>2019</v>
      </c>
      <c r="T599" t="e">
        <v>#N/A</v>
      </c>
      <c r="U599" t="s">
        <v>316</v>
      </c>
      <c r="V599" t="s">
        <v>326</v>
      </c>
    </row>
    <row r="600" spans="1:22" x14ac:dyDescent="0.25">
      <c r="A600" s="1">
        <v>43390</v>
      </c>
      <c r="B600">
        <v>110245</v>
      </c>
      <c r="D600">
        <v>1955288</v>
      </c>
      <c r="E600">
        <v>39</v>
      </c>
      <c r="F600" t="s">
        <v>726</v>
      </c>
      <c r="G600" t="s">
        <v>740</v>
      </c>
      <c r="H600">
        <v>1</v>
      </c>
      <c r="I600">
        <v>1130</v>
      </c>
      <c r="K600">
        <v>640</v>
      </c>
      <c r="L600">
        <v>0</v>
      </c>
      <c r="M600">
        <v>31700</v>
      </c>
      <c r="N600">
        <v>2</v>
      </c>
      <c r="O600">
        <v>0</v>
      </c>
      <c r="P600">
        <v>205</v>
      </c>
      <c r="Q600">
        <v>0</v>
      </c>
      <c r="R600">
        <v>267.75</v>
      </c>
      <c r="S600">
        <v>2019</v>
      </c>
      <c r="T600" t="e">
        <v>#N/A</v>
      </c>
      <c r="U600" t="s">
        <v>316</v>
      </c>
      <c r="V600" t="s">
        <v>326</v>
      </c>
    </row>
    <row r="601" spans="1:22" x14ac:dyDescent="0.25">
      <c r="A601" s="1">
        <v>43431</v>
      </c>
      <c r="B601">
        <v>110556</v>
      </c>
      <c r="D601">
        <v>1955341</v>
      </c>
      <c r="E601">
        <v>16136</v>
      </c>
      <c r="F601" t="s">
        <v>58</v>
      </c>
      <c r="G601" t="s">
        <v>741</v>
      </c>
      <c r="H601">
        <v>1</v>
      </c>
      <c r="I601">
        <v>1230</v>
      </c>
      <c r="K601">
        <v>640</v>
      </c>
      <c r="L601">
        <v>0</v>
      </c>
      <c r="M601">
        <v>0</v>
      </c>
      <c r="N601">
        <v>8</v>
      </c>
      <c r="O601">
        <v>0</v>
      </c>
      <c r="P601">
        <v>414</v>
      </c>
      <c r="Q601">
        <v>0</v>
      </c>
      <c r="R601">
        <v>-847.11</v>
      </c>
      <c r="S601">
        <v>2019</v>
      </c>
      <c r="T601" t="e">
        <v>#N/A</v>
      </c>
      <c r="U601" t="s">
        <v>316</v>
      </c>
      <c r="V601" t="s">
        <v>326</v>
      </c>
    </row>
    <row r="602" spans="1:22" x14ac:dyDescent="0.25">
      <c r="A602" s="1">
        <v>43452</v>
      </c>
      <c r="B602">
        <v>110757</v>
      </c>
      <c r="D602">
        <v>191177</v>
      </c>
      <c r="E602">
        <v>21149</v>
      </c>
      <c r="F602" t="s">
        <v>51</v>
      </c>
      <c r="G602" t="s">
        <v>742</v>
      </c>
      <c r="H602">
        <v>1</v>
      </c>
      <c r="I602">
        <v>2212</v>
      </c>
      <c r="K602">
        <v>640</v>
      </c>
      <c r="L602">
        <v>0</v>
      </c>
      <c r="M602">
        <v>0</v>
      </c>
      <c r="N602">
        <v>0</v>
      </c>
      <c r="O602">
        <v>0</v>
      </c>
      <c r="P602">
        <v>402</v>
      </c>
      <c r="Q602">
        <v>0</v>
      </c>
      <c r="R602">
        <v>699</v>
      </c>
      <c r="S602">
        <v>2019</v>
      </c>
      <c r="T602" t="e">
        <v>#N/A</v>
      </c>
      <c r="U602" t="s">
        <v>316</v>
      </c>
      <c r="V602" t="s">
        <v>326</v>
      </c>
    </row>
    <row r="603" spans="1:22" x14ac:dyDescent="0.25">
      <c r="A603" s="1">
        <v>43452</v>
      </c>
      <c r="B603">
        <v>110757</v>
      </c>
      <c r="D603">
        <v>191177</v>
      </c>
      <c r="E603">
        <v>21149</v>
      </c>
      <c r="F603" t="s">
        <v>51</v>
      </c>
      <c r="G603" t="s">
        <v>743</v>
      </c>
      <c r="H603">
        <v>1</v>
      </c>
      <c r="I603">
        <v>2212</v>
      </c>
      <c r="K603">
        <v>640</v>
      </c>
      <c r="L603">
        <v>0</v>
      </c>
      <c r="M603">
        <v>0</v>
      </c>
      <c r="N603">
        <v>0</v>
      </c>
      <c r="O603">
        <v>0</v>
      </c>
      <c r="P603">
        <v>402</v>
      </c>
      <c r="Q603">
        <v>0</v>
      </c>
      <c r="R603">
        <v>449.95</v>
      </c>
      <c r="S603">
        <v>2019</v>
      </c>
      <c r="T603" t="e">
        <v>#N/A</v>
      </c>
      <c r="U603" t="s">
        <v>316</v>
      </c>
      <c r="V603" t="s">
        <v>326</v>
      </c>
    </row>
    <row r="604" spans="1:22" x14ac:dyDescent="0.25">
      <c r="A604" s="1">
        <v>43452</v>
      </c>
      <c r="B604">
        <v>110757</v>
      </c>
      <c r="D604">
        <v>191177</v>
      </c>
      <c r="E604">
        <v>21149</v>
      </c>
      <c r="F604" t="s">
        <v>51</v>
      </c>
      <c r="G604" t="s">
        <v>358</v>
      </c>
      <c r="H604">
        <v>1</v>
      </c>
      <c r="I604">
        <v>2212</v>
      </c>
      <c r="K604">
        <v>640</v>
      </c>
      <c r="L604">
        <v>0</v>
      </c>
      <c r="M604">
        <v>0</v>
      </c>
      <c r="N604">
        <v>0</v>
      </c>
      <c r="O604">
        <v>0</v>
      </c>
      <c r="P604">
        <v>402</v>
      </c>
      <c r="Q604">
        <v>0</v>
      </c>
      <c r="R604">
        <v>0</v>
      </c>
      <c r="S604">
        <v>2019</v>
      </c>
      <c r="T604" t="e">
        <v>#N/A</v>
      </c>
      <c r="U604" t="s">
        <v>316</v>
      </c>
      <c r="V604" t="s">
        <v>326</v>
      </c>
    </row>
    <row r="605" spans="1:22" x14ac:dyDescent="0.25">
      <c r="A605" s="1">
        <v>43410</v>
      </c>
      <c r="B605">
        <v>590952</v>
      </c>
      <c r="D605">
        <v>1955294</v>
      </c>
      <c r="E605">
        <v>900191</v>
      </c>
      <c r="F605" t="s">
        <v>669</v>
      </c>
      <c r="G605" t="s">
        <v>744</v>
      </c>
      <c r="H605">
        <v>1</v>
      </c>
      <c r="I605">
        <v>2710</v>
      </c>
      <c r="K605">
        <v>640</v>
      </c>
      <c r="L605">
        <v>0</v>
      </c>
      <c r="M605">
        <v>0</v>
      </c>
      <c r="N605">
        <v>66</v>
      </c>
      <c r="O605">
        <v>0</v>
      </c>
      <c r="P605">
        <v>0</v>
      </c>
      <c r="Q605">
        <v>0</v>
      </c>
      <c r="R605">
        <v>149.85</v>
      </c>
      <c r="S605">
        <v>2019</v>
      </c>
      <c r="T605" t="e">
        <v>#N/A</v>
      </c>
      <c r="U605" t="s">
        <v>316</v>
      </c>
      <c r="V605" t="s">
        <v>326</v>
      </c>
    </row>
    <row r="606" spans="1:22" x14ac:dyDescent="0.25">
      <c r="A606" s="1">
        <v>43411</v>
      </c>
      <c r="B606">
        <v>110411</v>
      </c>
      <c r="D606">
        <v>1955174</v>
      </c>
      <c r="E606">
        <v>2969</v>
      </c>
      <c r="F606" t="s">
        <v>745</v>
      </c>
      <c r="G606" t="s">
        <v>746</v>
      </c>
      <c r="H606">
        <v>1</v>
      </c>
      <c r="I606">
        <v>2720</v>
      </c>
      <c r="K606">
        <v>620</v>
      </c>
      <c r="L606">
        <v>0</v>
      </c>
      <c r="M606">
        <v>0</v>
      </c>
      <c r="N606">
        <v>1</v>
      </c>
      <c r="O606">
        <v>0</v>
      </c>
      <c r="P606">
        <v>900</v>
      </c>
      <c r="Q606">
        <v>0</v>
      </c>
      <c r="R606">
        <v>11200</v>
      </c>
      <c r="S606">
        <v>2019</v>
      </c>
      <c r="T606" t="e">
        <v>#N/A</v>
      </c>
      <c r="U606" t="s">
        <v>316</v>
      </c>
      <c r="V606" t="s">
        <v>326</v>
      </c>
    </row>
    <row r="607" spans="1:22" x14ac:dyDescent="0.25">
      <c r="A607" s="1">
        <v>43384</v>
      </c>
      <c r="B607">
        <v>110131</v>
      </c>
      <c r="D607">
        <v>1955140</v>
      </c>
      <c r="E607">
        <v>2969</v>
      </c>
      <c r="F607" t="s">
        <v>745</v>
      </c>
      <c r="G607" t="s">
        <v>747</v>
      </c>
      <c r="H607">
        <v>1</v>
      </c>
      <c r="I607">
        <v>2720</v>
      </c>
      <c r="K607">
        <v>640</v>
      </c>
      <c r="L607">
        <v>0</v>
      </c>
      <c r="M607">
        <v>0</v>
      </c>
      <c r="N607">
        <v>2</v>
      </c>
      <c r="O607">
        <v>0</v>
      </c>
      <c r="P607">
        <v>900</v>
      </c>
      <c r="Q607">
        <v>0</v>
      </c>
      <c r="R607">
        <v>3000</v>
      </c>
      <c r="S607">
        <v>2019</v>
      </c>
      <c r="T607" t="e">
        <v>#N/A</v>
      </c>
      <c r="U607" t="s">
        <v>316</v>
      </c>
      <c r="V607" t="s">
        <v>326</v>
      </c>
    </row>
    <row r="608" spans="1:22" x14ac:dyDescent="0.25">
      <c r="A608" s="1">
        <v>43384</v>
      </c>
      <c r="B608">
        <v>110169</v>
      </c>
      <c r="D608">
        <v>1955200</v>
      </c>
      <c r="E608">
        <v>12109</v>
      </c>
      <c r="F608" t="s">
        <v>748</v>
      </c>
      <c r="G608" t="s">
        <v>749</v>
      </c>
      <c r="H608">
        <v>1</v>
      </c>
      <c r="I608">
        <v>2720</v>
      </c>
      <c r="K608">
        <v>640</v>
      </c>
      <c r="L608">
        <v>0</v>
      </c>
      <c r="M608">
        <v>0</v>
      </c>
      <c r="N608">
        <v>2</v>
      </c>
      <c r="O608">
        <v>0</v>
      </c>
      <c r="P608">
        <v>900</v>
      </c>
      <c r="Q608">
        <v>0</v>
      </c>
      <c r="R608">
        <v>3000</v>
      </c>
      <c r="S608">
        <v>2019</v>
      </c>
      <c r="T608" t="e">
        <v>#N/A</v>
      </c>
      <c r="U608" t="s">
        <v>316</v>
      </c>
      <c r="V608" t="s">
        <v>326</v>
      </c>
    </row>
    <row r="609" spans="1:22" x14ac:dyDescent="0.25">
      <c r="A609" s="1">
        <v>43411</v>
      </c>
      <c r="B609">
        <v>110409</v>
      </c>
      <c r="D609">
        <v>1955140</v>
      </c>
      <c r="E609">
        <v>2969</v>
      </c>
      <c r="F609" t="s">
        <v>745</v>
      </c>
      <c r="G609" t="s">
        <v>747</v>
      </c>
      <c r="H609">
        <v>1</v>
      </c>
      <c r="I609">
        <v>2720</v>
      </c>
      <c r="K609">
        <v>640</v>
      </c>
      <c r="L609">
        <v>0</v>
      </c>
      <c r="M609">
        <v>0</v>
      </c>
      <c r="N609">
        <v>2</v>
      </c>
      <c r="O609">
        <v>0</v>
      </c>
      <c r="P609">
        <v>900</v>
      </c>
      <c r="Q609">
        <v>0</v>
      </c>
      <c r="R609">
        <v>1800</v>
      </c>
      <c r="S609">
        <v>2019</v>
      </c>
      <c r="T609" t="e">
        <v>#N/A</v>
      </c>
      <c r="U609" t="s">
        <v>316</v>
      </c>
      <c r="V609" t="s">
        <v>326</v>
      </c>
    </row>
    <row r="610" spans="1:22" x14ac:dyDescent="0.25">
      <c r="A610" s="1">
        <v>43411</v>
      </c>
      <c r="B610">
        <v>110440</v>
      </c>
      <c r="D610">
        <v>1955200</v>
      </c>
      <c r="E610">
        <v>12109</v>
      </c>
      <c r="F610" t="s">
        <v>748</v>
      </c>
      <c r="G610" t="s">
        <v>749</v>
      </c>
      <c r="H610">
        <v>1</v>
      </c>
      <c r="I610">
        <v>2720</v>
      </c>
      <c r="K610">
        <v>640</v>
      </c>
      <c r="L610">
        <v>0</v>
      </c>
      <c r="M610">
        <v>0</v>
      </c>
      <c r="N610">
        <v>2</v>
      </c>
      <c r="O610">
        <v>0</v>
      </c>
      <c r="P610">
        <v>900</v>
      </c>
      <c r="Q610">
        <v>0</v>
      </c>
      <c r="R610">
        <v>12760</v>
      </c>
      <c r="S610">
        <v>2019</v>
      </c>
      <c r="T610" t="e">
        <v>#N/A</v>
      </c>
      <c r="U610" t="s">
        <v>316</v>
      </c>
      <c r="V610" t="s">
        <v>326</v>
      </c>
    </row>
    <row r="611" spans="1:22" x14ac:dyDescent="0.25">
      <c r="A611" s="1">
        <v>43412</v>
      </c>
      <c r="B611">
        <v>110455</v>
      </c>
      <c r="D611">
        <v>1955200</v>
      </c>
      <c r="E611">
        <v>12109</v>
      </c>
      <c r="F611" t="s">
        <v>748</v>
      </c>
      <c r="G611" t="s">
        <v>749</v>
      </c>
      <c r="H611">
        <v>1</v>
      </c>
      <c r="I611">
        <v>2720</v>
      </c>
      <c r="K611">
        <v>640</v>
      </c>
      <c r="L611">
        <v>0</v>
      </c>
      <c r="M611">
        <v>0</v>
      </c>
      <c r="N611">
        <v>2</v>
      </c>
      <c r="O611">
        <v>0</v>
      </c>
      <c r="P611">
        <v>900</v>
      </c>
      <c r="Q611">
        <v>0</v>
      </c>
      <c r="R611">
        <v>10586</v>
      </c>
      <c r="S611">
        <v>2019</v>
      </c>
      <c r="T611" t="e">
        <v>#N/A</v>
      </c>
      <c r="U611" t="s">
        <v>316</v>
      </c>
      <c r="V611" t="s">
        <v>326</v>
      </c>
    </row>
    <row r="612" spans="1:22" x14ac:dyDescent="0.25">
      <c r="A612" s="1">
        <v>43431</v>
      </c>
      <c r="B612">
        <v>110592</v>
      </c>
      <c r="D612">
        <v>1955181</v>
      </c>
      <c r="E612">
        <v>18266</v>
      </c>
      <c r="F612" t="s">
        <v>273</v>
      </c>
      <c r="G612" t="s">
        <v>697</v>
      </c>
      <c r="H612">
        <v>1</v>
      </c>
      <c r="I612">
        <v>2720</v>
      </c>
      <c r="K612">
        <v>640</v>
      </c>
      <c r="L612">
        <v>0</v>
      </c>
      <c r="M612">
        <v>0</v>
      </c>
      <c r="N612">
        <v>2</v>
      </c>
      <c r="O612">
        <v>0</v>
      </c>
      <c r="P612">
        <v>900</v>
      </c>
      <c r="Q612">
        <v>0</v>
      </c>
      <c r="R612">
        <v>2500</v>
      </c>
      <c r="S612">
        <v>2019</v>
      </c>
      <c r="T612" t="e">
        <v>#N/A</v>
      </c>
      <c r="U612" t="s">
        <v>316</v>
      </c>
      <c r="V612" t="s">
        <v>326</v>
      </c>
    </row>
    <row r="613" spans="1:22" x14ac:dyDescent="0.25">
      <c r="A613" s="1">
        <v>43454</v>
      </c>
      <c r="B613">
        <v>110791</v>
      </c>
      <c r="D613">
        <v>1955200</v>
      </c>
      <c r="E613">
        <v>12109</v>
      </c>
      <c r="F613" t="s">
        <v>748</v>
      </c>
      <c r="G613" t="s">
        <v>749</v>
      </c>
      <c r="H613">
        <v>1</v>
      </c>
      <c r="I613">
        <v>2720</v>
      </c>
      <c r="K613">
        <v>640</v>
      </c>
      <c r="L613">
        <v>0</v>
      </c>
      <c r="M613">
        <v>0</v>
      </c>
      <c r="N613">
        <v>2</v>
      </c>
      <c r="O613">
        <v>0</v>
      </c>
      <c r="P613">
        <v>900</v>
      </c>
      <c r="Q613">
        <v>0</v>
      </c>
      <c r="R613">
        <v>21157.5</v>
      </c>
      <c r="S613">
        <v>2019</v>
      </c>
      <c r="T613" t="e">
        <v>#N/A</v>
      </c>
      <c r="U613" t="s">
        <v>316</v>
      </c>
      <c r="V613" t="s">
        <v>326</v>
      </c>
    </row>
    <row r="614" spans="1:22" x14ac:dyDescent="0.25">
      <c r="A614" s="1">
        <v>43398</v>
      </c>
      <c r="B614">
        <v>110315</v>
      </c>
      <c r="D614">
        <v>196619</v>
      </c>
      <c r="E614">
        <v>13080</v>
      </c>
      <c r="F614" t="s">
        <v>366</v>
      </c>
      <c r="G614" t="s">
        <v>375</v>
      </c>
      <c r="H614">
        <v>1</v>
      </c>
      <c r="I614">
        <v>2720</v>
      </c>
      <c r="K614">
        <v>640</v>
      </c>
      <c r="L614">
        <v>0</v>
      </c>
      <c r="M614">
        <v>0</v>
      </c>
      <c r="N614">
        <v>4</v>
      </c>
      <c r="O614">
        <v>0</v>
      </c>
      <c r="P614">
        <v>900</v>
      </c>
      <c r="Q614">
        <v>0</v>
      </c>
      <c r="R614">
        <v>305.94</v>
      </c>
      <c r="S614">
        <v>2019</v>
      </c>
      <c r="T614" t="e">
        <v>#N/A</v>
      </c>
      <c r="U614" t="s">
        <v>316</v>
      </c>
      <c r="V614" t="s">
        <v>326</v>
      </c>
    </row>
    <row r="615" spans="1:22" x14ac:dyDescent="0.25">
      <c r="A615" s="1">
        <v>43392</v>
      </c>
      <c r="B615">
        <v>110276</v>
      </c>
      <c r="D615">
        <v>199040</v>
      </c>
      <c r="E615">
        <v>16046</v>
      </c>
      <c r="F615" t="s">
        <v>37</v>
      </c>
      <c r="G615" t="s">
        <v>750</v>
      </c>
      <c r="H615">
        <v>1</v>
      </c>
      <c r="I615">
        <v>2829</v>
      </c>
      <c r="K615">
        <v>640</v>
      </c>
      <c r="L615">
        <v>0</v>
      </c>
      <c r="M615">
        <v>0</v>
      </c>
      <c r="N615">
        <v>90</v>
      </c>
      <c r="O615">
        <v>0</v>
      </c>
      <c r="P615">
        <v>0</v>
      </c>
      <c r="Q615">
        <v>0</v>
      </c>
      <c r="R615">
        <v>3294</v>
      </c>
      <c r="S615">
        <v>2019</v>
      </c>
      <c r="T615" t="e">
        <v>#N/A</v>
      </c>
      <c r="U615" t="s">
        <v>316</v>
      </c>
      <c r="V615" t="s">
        <v>326</v>
      </c>
    </row>
    <row r="616" spans="1:22" x14ac:dyDescent="0.25">
      <c r="A616" s="1">
        <v>43451</v>
      </c>
      <c r="B616">
        <v>110728</v>
      </c>
      <c r="D616">
        <v>1955366</v>
      </c>
      <c r="E616">
        <v>1304</v>
      </c>
      <c r="F616" t="s">
        <v>751</v>
      </c>
      <c r="G616" t="s">
        <v>752</v>
      </c>
      <c r="H616">
        <v>1</v>
      </c>
      <c r="I616">
        <v>2840</v>
      </c>
      <c r="K616">
        <v>640</v>
      </c>
      <c r="L616">
        <v>0</v>
      </c>
      <c r="M616">
        <v>0</v>
      </c>
      <c r="N616">
        <v>90</v>
      </c>
      <c r="O616">
        <v>0</v>
      </c>
      <c r="P616">
        <v>0</v>
      </c>
      <c r="Q616">
        <v>0</v>
      </c>
      <c r="R616">
        <v>34500</v>
      </c>
      <c r="S616">
        <v>2019</v>
      </c>
      <c r="T616" t="e">
        <v>#N/A</v>
      </c>
      <c r="U616" t="s">
        <v>316</v>
      </c>
      <c r="V616" t="s">
        <v>326</v>
      </c>
    </row>
    <row r="617" spans="1:22" x14ac:dyDescent="0.25">
      <c r="A617" s="1">
        <v>43476</v>
      </c>
      <c r="B617">
        <v>590982</v>
      </c>
      <c r="D617">
        <v>191178</v>
      </c>
      <c r="E617">
        <v>900191</v>
      </c>
      <c r="F617" t="s">
        <v>669</v>
      </c>
      <c r="G617" t="s">
        <v>754</v>
      </c>
      <c r="H617">
        <v>1</v>
      </c>
      <c r="I617">
        <v>1110</v>
      </c>
      <c r="K617">
        <v>640</v>
      </c>
      <c r="L617">
        <v>0</v>
      </c>
      <c r="M617">
        <v>0</v>
      </c>
      <c r="N617">
        <v>8</v>
      </c>
      <c r="O617">
        <v>0</v>
      </c>
      <c r="P617">
        <v>0</v>
      </c>
      <c r="Q617">
        <v>0</v>
      </c>
      <c r="R617">
        <v>29.98</v>
      </c>
      <c r="S617">
        <v>2019</v>
      </c>
      <c r="T617" t="e">
        <v>#N/A</v>
      </c>
      <c r="U617" t="s">
        <v>316</v>
      </c>
      <c r="V617" t="s">
        <v>326</v>
      </c>
    </row>
    <row r="618" spans="1:22" x14ac:dyDescent="0.25">
      <c r="A618" s="1">
        <v>43476</v>
      </c>
      <c r="B618">
        <v>590982</v>
      </c>
      <c r="D618">
        <v>191178</v>
      </c>
      <c r="E618">
        <v>900191</v>
      </c>
      <c r="F618" t="s">
        <v>669</v>
      </c>
      <c r="G618" t="s">
        <v>755</v>
      </c>
      <c r="H618">
        <v>1</v>
      </c>
      <c r="I618">
        <v>1110</v>
      </c>
      <c r="K618">
        <v>640</v>
      </c>
      <c r="L618">
        <v>0</v>
      </c>
      <c r="M618">
        <v>0</v>
      </c>
      <c r="N618">
        <v>8</v>
      </c>
      <c r="O618">
        <v>0</v>
      </c>
      <c r="P618">
        <v>0</v>
      </c>
      <c r="Q618">
        <v>0</v>
      </c>
      <c r="R618">
        <v>4.79</v>
      </c>
      <c r="S618">
        <v>2019</v>
      </c>
      <c r="T618" t="e">
        <v>#N/A</v>
      </c>
      <c r="U618" t="s">
        <v>316</v>
      </c>
      <c r="V618" t="s">
        <v>326</v>
      </c>
    </row>
    <row r="619" spans="1:22" x14ac:dyDescent="0.25">
      <c r="A619" s="1">
        <v>43476</v>
      </c>
      <c r="B619">
        <v>590982</v>
      </c>
      <c r="D619">
        <v>1955376</v>
      </c>
      <c r="E619">
        <v>900191</v>
      </c>
      <c r="F619" t="s">
        <v>669</v>
      </c>
      <c r="G619" t="s">
        <v>756</v>
      </c>
      <c r="H619">
        <v>1</v>
      </c>
      <c r="I619">
        <v>1130</v>
      </c>
      <c r="K619">
        <v>640</v>
      </c>
      <c r="L619">
        <v>0</v>
      </c>
      <c r="M619">
        <v>31700</v>
      </c>
      <c r="N619">
        <v>1</v>
      </c>
      <c r="O619">
        <v>0</v>
      </c>
      <c r="P619">
        <v>0</v>
      </c>
      <c r="Q619">
        <v>0</v>
      </c>
      <c r="R619">
        <v>1.4</v>
      </c>
      <c r="S619">
        <v>2019</v>
      </c>
      <c r="T619" t="e">
        <v>#N/A</v>
      </c>
      <c r="U619" t="s">
        <v>316</v>
      </c>
      <c r="V619" t="s">
        <v>326</v>
      </c>
    </row>
    <row r="620" spans="1:22" x14ac:dyDescent="0.25">
      <c r="A620" s="1">
        <v>43473</v>
      </c>
      <c r="B620">
        <v>110843</v>
      </c>
      <c r="D620">
        <v>1955360</v>
      </c>
      <c r="E620">
        <v>2658</v>
      </c>
      <c r="F620" t="s">
        <v>361</v>
      </c>
      <c r="G620" t="s">
        <v>757</v>
      </c>
      <c r="H620">
        <v>1</v>
      </c>
      <c r="I620">
        <v>1130</v>
      </c>
      <c r="K620">
        <v>640</v>
      </c>
      <c r="L620">
        <v>0</v>
      </c>
      <c r="M620">
        <v>31700</v>
      </c>
      <c r="N620">
        <v>1</v>
      </c>
      <c r="O620">
        <v>0</v>
      </c>
      <c r="P620">
        <v>205</v>
      </c>
      <c r="Q620">
        <v>0</v>
      </c>
      <c r="R620">
        <v>49.5</v>
      </c>
      <c r="S620">
        <v>2019</v>
      </c>
      <c r="T620" t="e">
        <v>#N/A</v>
      </c>
      <c r="U620" t="s">
        <v>316</v>
      </c>
      <c r="V620" t="s">
        <v>326</v>
      </c>
    </row>
    <row r="621" spans="1:22" x14ac:dyDescent="0.25">
      <c r="A621" s="1">
        <v>43473</v>
      </c>
      <c r="B621">
        <v>110843</v>
      </c>
      <c r="D621">
        <v>1955360</v>
      </c>
      <c r="E621">
        <v>2658</v>
      </c>
      <c r="F621" t="s">
        <v>361</v>
      </c>
      <c r="G621" t="s">
        <v>758</v>
      </c>
      <c r="H621">
        <v>1</v>
      </c>
      <c r="I621">
        <v>1130</v>
      </c>
      <c r="K621">
        <v>640</v>
      </c>
      <c r="L621">
        <v>0</v>
      </c>
      <c r="M621">
        <v>31700</v>
      </c>
      <c r="N621">
        <v>1</v>
      </c>
      <c r="O621">
        <v>0</v>
      </c>
      <c r="P621">
        <v>205</v>
      </c>
      <c r="Q621">
        <v>0</v>
      </c>
      <c r="R621">
        <v>6.9</v>
      </c>
      <c r="S621">
        <v>2019</v>
      </c>
      <c r="T621" t="e">
        <v>#N/A</v>
      </c>
      <c r="U621" t="s">
        <v>316</v>
      </c>
      <c r="V621" t="s">
        <v>326</v>
      </c>
    </row>
    <row r="622" spans="1:22" x14ac:dyDescent="0.25">
      <c r="A622" s="1">
        <v>43476</v>
      </c>
      <c r="B622">
        <v>590982</v>
      </c>
      <c r="D622">
        <v>1955376</v>
      </c>
      <c r="E622">
        <v>900191</v>
      </c>
      <c r="F622" t="s">
        <v>669</v>
      </c>
      <c r="G622" t="s">
        <v>759</v>
      </c>
      <c r="H622">
        <v>1</v>
      </c>
      <c r="I622">
        <v>1130</v>
      </c>
      <c r="K622">
        <v>640</v>
      </c>
      <c r="L622">
        <v>0</v>
      </c>
      <c r="M622">
        <v>31700</v>
      </c>
      <c r="N622">
        <v>1</v>
      </c>
      <c r="O622">
        <v>0</v>
      </c>
      <c r="P622">
        <v>205</v>
      </c>
      <c r="Q622">
        <v>0</v>
      </c>
      <c r="R622">
        <v>49</v>
      </c>
      <c r="S622">
        <v>2019</v>
      </c>
      <c r="T622" t="e">
        <v>#N/A</v>
      </c>
      <c r="U622" t="s">
        <v>316</v>
      </c>
      <c r="V622" t="s">
        <v>326</v>
      </c>
    </row>
    <row r="623" spans="1:22" x14ac:dyDescent="0.25">
      <c r="A623" s="1">
        <v>43476</v>
      </c>
      <c r="B623">
        <v>590982</v>
      </c>
      <c r="D623">
        <v>1955376</v>
      </c>
      <c r="E623">
        <v>900191</v>
      </c>
      <c r="F623" t="s">
        <v>669</v>
      </c>
      <c r="G623" t="s">
        <v>760</v>
      </c>
      <c r="H623">
        <v>1</v>
      </c>
      <c r="I623">
        <v>1130</v>
      </c>
      <c r="K623">
        <v>640</v>
      </c>
      <c r="L623">
        <v>0</v>
      </c>
      <c r="M623">
        <v>31700</v>
      </c>
      <c r="N623">
        <v>1</v>
      </c>
      <c r="O623">
        <v>0</v>
      </c>
      <c r="P623">
        <v>205</v>
      </c>
      <c r="Q623">
        <v>0</v>
      </c>
      <c r="R623">
        <v>5.8</v>
      </c>
      <c r="S623">
        <v>2019</v>
      </c>
      <c r="T623" t="e">
        <v>#N/A</v>
      </c>
      <c r="U623" t="s">
        <v>316</v>
      </c>
      <c r="V623" t="s">
        <v>326</v>
      </c>
    </row>
    <row r="624" spans="1:22" x14ac:dyDescent="0.25">
      <c r="A624" s="1">
        <v>43476</v>
      </c>
      <c r="B624">
        <v>590982</v>
      </c>
      <c r="D624">
        <v>1955376</v>
      </c>
      <c r="E624">
        <v>900191</v>
      </c>
      <c r="F624" t="s">
        <v>669</v>
      </c>
      <c r="G624" t="s">
        <v>761</v>
      </c>
      <c r="H624">
        <v>1</v>
      </c>
      <c r="I624">
        <v>1130</v>
      </c>
      <c r="K624">
        <v>640</v>
      </c>
      <c r="L624">
        <v>0</v>
      </c>
      <c r="M624">
        <v>31700</v>
      </c>
      <c r="N624">
        <v>1</v>
      </c>
      <c r="O624">
        <v>0</v>
      </c>
      <c r="P624">
        <v>205</v>
      </c>
      <c r="Q624">
        <v>0</v>
      </c>
      <c r="R624">
        <v>19</v>
      </c>
      <c r="S624">
        <v>2019</v>
      </c>
      <c r="T624" t="e">
        <v>#N/A</v>
      </c>
      <c r="U624" t="s">
        <v>316</v>
      </c>
      <c r="V624" t="s">
        <v>326</v>
      </c>
    </row>
    <row r="625" spans="1:22" x14ac:dyDescent="0.25">
      <c r="A625" s="1">
        <v>43494</v>
      </c>
      <c r="B625">
        <v>110991</v>
      </c>
      <c r="D625">
        <v>1955371</v>
      </c>
      <c r="E625">
        <v>2658</v>
      </c>
      <c r="F625" t="s">
        <v>361</v>
      </c>
      <c r="G625" t="s">
        <v>762</v>
      </c>
      <c r="H625">
        <v>1</v>
      </c>
      <c r="I625">
        <v>1130</v>
      </c>
      <c r="K625">
        <v>640</v>
      </c>
      <c r="L625">
        <v>0</v>
      </c>
      <c r="M625">
        <v>31700</v>
      </c>
      <c r="N625">
        <v>1</v>
      </c>
      <c r="O625">
        <v>0</v>
      </c>
      <c r="P625">
        <v>205</v>
      </c>
      <c r="Q625">
        <v>0</v>
      </c>
      <c r="R625">
        <v>6.3</v>
      </c>
      <c r="S625">
        <v>2019</v>
      </c>
      <c r="T625" t="e">
        <v>#N/A</v>
      </c>
      <c r="U625" t="s">
        <v>316</v>
      </c>
      <c r="V625" t="s">
        <v>326</v>
      </c>
    </row>
    <row r="626" spans="1:22" x14ac:dyDescent="0.25">
      <c r="A626" s="1">
        <v>43494</v>
      </c>
      <c r="B626">
        <v>110991</v>
      </c>
      <c r="D626">
        <v>1955371</v>
      </c>
      <c r="E626">
        <v>2658</v>
      </c>
      <c r="F626" t="s">
        <v>361</v>
      </c>
      <c r="G626" t="s">
        <v>763</v>
      </c>
      <c r="H626">
        <v>1</v>
      </c>
      <c r="I626">
        <v>1130</v>
      </c>
      <c r="K626">
        <v>640</v>
      </c>
      <c r="L626">
        <v>0</v>
      </c>
      <c r="M626">
        <v>31700</v>
      </c>
      <c r="N626">
        <v>1</v>
      </c>
      <c r="O626">
        <v>0</v>
      </c>
      <c r="P626">
        <v>205</v>
      </c>
      <c r="Q626">
        <v>0</v>
      </c>
      <c r="R626">
        <v>32.5</v>
      </c>
      <c r="S626">
        <v>2019</v>
      </c>
      <c r="T626" t="e">
        <v>#N/A</v>
      </c>
      <c r="U626" t="s">
        <v>316</v>
      </c>
      <c r="V626" t="s">
        <v>326</v>
      </c>
    </row>
    <row r="627" spans="1:22" x14ac:dyDescent="0.25">
      <c r="A627" s="1">
        <v>43494</v>
      </c>
      <c r="B627">
        <v>110991</v>
      </c>
      <c r="D627">
        <v>1955371</v>
      </c>
      <c r="E627">
        <v>2658</v>
      </c>
      <c r="F627" t="s">
        <v>361</v>
      </c>
      <c r="G627" t="s">
        <v>764</v>
      </c>
      <c r="H627">
        <v>1</v>
      </c>
      <c r="I627">
        <v>1130</v>
      </c>
      <c r="K627">
        <v>640</v>
      </c>
      <c r="L627">
        <v>0</v>
      </c>
      <c r="M627">
        <v>31700</v>
      </c>
      <c r="N627">
        <v>1</v>
      </c>
      <c r="O627">
        <v>0</v>
      </c>
      <c r="P627">
        <v>205</v>
      </c>
      <c r="Q627">
        <v>0</v>
      </c>
      <c r="R627">
        <v>79.5</v>
      </c>
      <c r="S627">
        <v>2019</v>
      </c>
      <c r="T627" t="e">
        <v>#N/A</v>
      </c>
      <c r="U627" t="s">
        <v>316</v>
      </c>
      <c r="V627" t="s">
        <v>326</v>
      </c>
    </row>
    <row r="628" spans="1:22" x14ac:dyDescent="0.25">
      <c r="A628" s="1">
        <v>43494</v>
      </c>
      <c r="B628">
        <v>110991</v>
      </c>
      <c r="D628">
        <v>1955371</v>
      </c>
      <c r="E628">
        <v>2658</v>
      </c>
      <c r="F628" t="s">
        <v>361</v>
      </c>
      <c r="G628" t="s">
        <v>765</v>
      </c>
      <c r="H628">
        <v>1</v>
      </c>
      <c r="I628">
        <v>1130</v>
      </c>
      <c r="K628">
        <v>640</v>
      </c>
      <c r="L628">
        <v>0</v>
      </c>
      <c r="M628">
        <v>31700</v>
      </c>
      <c r="N628">
        <v>1</v>
      </c>
      <c r="O628">
        <v>0</v>
      </c>
      <c r="P628">
        <v>205</v>
      </c>
      <c r="Q628">
        <v>0</v>
      </c>
      <c r="R628">
        <v>1.47</v>
      </c>
      <c r="S628">
        <v>2019</v>
      </c>
      <c r="T628" t="e">
        <v>#N/A</v>
      </c>
      <c r="U628" t="s">
        <v>316</v>
      </c>
      <c r="V628" t="s">
        <v>326</v>
      </c>
    </row>
    <row r="629" spans="1:22" x14ac:dyDescent="0.25">
      <c r="A629" s="1">
        <v>43494</v>
      </c>
      <c r="B629">
        <v>110991</v>
      </c>
      <c r="D629">
        <v>1955371</v>
      </c>
      <c r="E629">
        <v>2658</v>
      </c>
      <c r="F629" t="s">
        <v>361</v>
      </c>
      <c r="G629" t="s">
        <v>766</v>
      </c>
      <c r="H629">
        <v>1</v>
      </c>
      <c r="I629">
        <v>1130</v>
      </c>
      <c r="K629">
        <v>640</v>
      </c>
      <c r="L629">
        <v>0</v>
      </c>
      <c r="M629">
        <v>31700</v>
      </c>
      <c r="N629">
        <v>1</v>
      </c>
      <c r="O629">
        <v>0</v>
      </c>
      <c r="P629">
        <v>205</v>
      </c>
      <c r="Q629">
        <v>0</v>
      </c>
      <c r="R629">
        <v>0</v>
      </c>
      <c r="S629">
        <v>2019</v>
      </c>
      <c r="T629" t="e">
        <v>#N/A</v>
      </c>
      <c r="U629" t="s">
        <v>316</v>
      </c>
      <c r="V629" t="s">
        <v>326</v>
      </c>
    </row>
    <row r="630" spans="1:22" x14ac:dyDescent="0.25">
      <c r="A630" s="1">
        <v>43494</v>
      </c>
      <c r="B630">
        <v>110992</v>
      </c>
      <c r="D630">
        <v>1955375</v>
      </c>
      <c r="E630">
        <v>4235</v>
      </c>
      <c r="F630" t="s">
        <v>32</v>
      </c>
      <c r="G630" t="s">
        <v>767</v>
      </c>
      <c r="H630">
        <v>1</v>
      </c>
      <c r="I630">
        <v>1130</v>
      </c>
      <c r="K630">
        <v>640</v>
      </c>
      <c r="L630">
        <v>0</v>
      </c>
      <c r="M630">
        <v>31700</v>
      </c>
      <c r="N630">
        <v>1</v>
      </c>
      <c r="O630">
        <v>0</v>
      </c>
      <c r="P630">
        <v>205</v>
      </c>
      <c r="Q630">
        <v>0</v>
      </c>
      <c r="R630">
        <v>269</v>
      </c>
      <c r="S630">
        <v>2019</v>
      </c>
      <c r="T630" t="e">
        <v>#N/A</v>
      </c>
      <c r="U630" t="s">
        <v>316</v>
      </c>
      <c r="V630" t="s">
        <v>326</v>
      </c>
    </row>
    <row r="631" spans="1:22" x14ac:dyDescent="0.25">
      <c r="A631" s="1">
        <v>43494</v>
      </c>
      <c r="B631">
        <v>110992</v>
      </c>
      <c r="D631">
        <v>1955375</v>
      </c>
      <c r="E631">
        <v>4235</v>
      </c>
      <c r="F631" t="s">
        <v>32</v>
      </c>
      <c r="G631" t="s">
        <v>768</v>
      </c>
      <c r="H631">
        <v>1</v>
      </c>
      <c r="I631">
        <v>1130</v>
      </c>
      <c r="K631">
        <v>640</v>
      </c>
      <c r="L631">
        <v>0</v>
      </c>
      <c r="M631">
        <v>31700</v>
      </c>
      <c r="N631">
        <v>1</v>
      </c>
      <c r="O631">
        <v>0</v>
      </c>
      <c r="P631">
        <v>205</v>
      </c>
      <c r="Q631">
        <v>0</v>
      </c>
      <c r="R631">
        <v>201.98</v>
      </c>
      <c r="S631">
        <v>2019</v>
      </c>
      <c r="T631" t="e">
        <v>#N/A</v>
      </c>
      <c r="U631" t="s">
        <v>316</v>
      </c>
      <c r="V631" t="s">
        <v>326</v>
      </c>
    </row>
    <row r="632" spans="1:22" x14ac:dyDescent="0.25">
      <c r="A632" s="1">
        <v>43494</v>
      </c>
      <c r="B632">
        <v>111021</v>
      </c>
      <c r="D632">
        <v>1955383</v>
      </c>
      <c r="E632">
        <v>4235</v>
      </c>
      <c r="F632" t="s">
        <v>32</v>
      </c>
      <c r="G632" t="s">
        <v>769</v>
      </c>
      <c r="H632">
        <v>1</v>
      </c>
      <c r="I632">
        <v>1130</v>
      </c>
      <c r="K632">
        <v>640</v>
      </c>
      <c r="L632">
        <v>0</v>
      </c>
      <c r="M632">
        <v>31700</v>
      </c>
      <c r="N632">
        <v>1</v>
      </c>
      <c r="O632">
        <v>0</v>
      </c>
      <c r="P632">
        <v>205</v>
      </c>
      <c r="Q632">
        <v>0</v>
      </c>
      <c r="R632">
        <v>5955</v>
      </c>
      <c r="S632">
        <v>2019</v>
      </c>
      <c r="T632" t="e">
        <v>#N/A</v>
      </c>
      <c r="U632" t="s">
        <v>316</v>
      </c>
      <c r="V632" t="s">
        <v>326</v>
      </c>
    </row>
    <row r="633" spans="1:22" x14ac:dyDescent="0.25">
      <c r="A633" s="1">
        <v>43494</v>
      </c>
      <c r="B633">
        <v>111021</v>
      </c>
      <c r="D633">
        <v>1955383</v>
      </c>
      <c r="E633">
        <v>4235</v>
      </c>
      <c r="F633" t="s">
        <v>32</v>
      </c>
      <c r="G633" t="s">
        <v>770</v>
      </c>
      <c r="H633">
        <v>1</v>
      </c>
      <c r="I633">
        <v>1130</v>
      </c>
      <c r="K633">
        <v>640</v>
      </c>
      <c r="L633">
        <v>0</v>
      </c>
      <c r="M633">
        <v>31700</v>
      </c>
      <c r="N633">
        <v>1</v>
      </c>
      <c r="O633">
        <v>0</v>
      </c>
      <c r="P633">
        <v>205</v>
      </c>
      <c r="Q633">
        <v>0</v>
      </c>
      <c r="R633">
        <v>937.6</v>
      </c>
      <c r="S633">
        <v>2019</v>
      </c>
      <c r="T633" t="e">
        <v>#N/A</v>
      </c>
      <c r="U633" t="s">
        <v>316</v>
      </c>
      <c r="V633" t="s">
        <v>326</v>
      </c>
    </row>
    <row r="634" spans="1:22" x14ac:dyDescent="0.25">
      <c r="A634" s="1">
        <v>43494</v>
      </c>
      <c r="B634">
        <v>111021</v>
      </c>
      <c r="D634">
        <v>1955383</v>
      </c>
      <c r="E634">
        <v>4235</v>
      </c>
      <c r="F634" t="s">
        <v>32</v>
      </c>
      <c r="G634" t="s">
        <v>771</v>
      </c>
      <c r="H634">
        <v>1</v>
      </c>
      <c r="I634">
        <v>1130</v>
      </c>
      <c r="K634">
        <v>640</v>
      </c>
      <c r="L634">
        <v>0</v>
      </c>
      <c r="M634">
        <v>31700</v>
      </c>
      <c r="N634">
        <v>1</v>
      </c>
      <c r="O634">
        <v>0</v>
      </c>
      <c r="P634">
        <v>205</v>
      </c>
      <c r="Q634">
        <v>0</v>
      </c>
      <c r="R634">
        <v>390</v>
      </c>
      <c r="S634">
        <v>2019</v>
      </c>
      <c r="T634" t="e">
        <v>#N/A</v>
      </c>
      <c r="U634" t="s">
        <v>316</v>
      </c>
      <c r="V634" t="s">
        <v>326</v>
      </c>
    </row>
    <row r="635" spans="1:22" x14ac:dyDescent="0.25">
      <c r="A635" s="1">
        <v>43494</v>
      </c>
      <c r="B635">
        <v>111021</v>
      </c>
      <c r="D635">
        <v>1955383</v>
      </c>
      <c r="E635">
        <v>4235</v>
      </c>
      <c r="F635" t="s">
        <v>32</v>
      </c>
      <c r="G635" t="s">
        <v>772</v>
      </c>
      <c r="H635">
        <v>1</v>
      </c>
      <c r="I635">
        <v>1130</v>
      </c>
      <c r="K635">
        <v>640</v>
      </c>
      <c r="L635">
        <v>0</v>
      </c>
      <c r="M635">
        <v>31700</v>
      </c>
      <c r="N635">
        <v>1</v>
      </c>
      <c r="O635">
        <v>0</v>
      </c>
      <c r="P635">
        <v>205</v>
      </c>
      <c r="Q635">
        <v>0</v>
      </c>
      <c r="R635">
        <v>1418.48</v>
      </c>
      <c r="S635">
        <v>2019</v>
      </c>
      <c r="T635" t="e">
        <v>#N/A</v>
      </c>
      <c r="U635" t="s">
        <v>316</v>
      </c>
      <c r="V635" t="s">
        <v>326</v>
      </c>
    </row>
    <row r="636" spans="1:22" x14ac:dyDescent="0.25">
      <c r="A636" s="1">
        <v>43494</v>
      </c>
      <c r="B636">
        <v>111021</v>
      </c>
      <c r="D636">
        <v>1955383</v>
      </c>
      <c r="E636">
        <v>4235</v>
      </c>
      <c r="F636" t="s">
        <v>32</v>
      </c>
      <c r="G636" t="s">
        <v>773</v>
      </c>
      <c r="H636">
        <v>1</v>
      </c>
      <c r="I636">
        <v>1130</v>
      </c>
      <c r="K636">
        <v>640</v>
      </c>
      <c r="L636">
        <v>0</v>
      </c>
      <c r="M636">
        <v>31700</v>
      </c>
      <c r="N636">
        <v>1</v>
      </c>
      <c r="O636">
        <v>0</v>
      </c>
      <c r="P636">
        <v>205</v>
      </c>
      <c r="Q636">
        <v>0</v>
      </c>
      <c r="R636">
        <v>309.95</v>
      </c>
      <c r="S636">
        <v>2019</v>
      </c>
      <c r="T636" t="e">
        <v>#N/A</v>
      </c>
      <c r="U636" t="s">
        <v>316</v>
      </c>
      <c r="V636" t="s">
        <v>326</v>
      </c>
    </row>
    <row r="637" spans="1:22" x14ac:dyDescent="0.25">
      <c r="A637" s="1">
        <v>43494</v>
      </c>
      <c r="B637">
        <v>111021</v>
      </c>
      <c r="D637">
        <v>1955383</v>
      </c>
      <c r="E637">
        <v>4235</v>
      </c>
      <c r="F637" t="s">
        <v>32</v>
      </c>
      <c r="G637" t="s">
        <v>774</v>
      </c>
      <c r="H637">
        <v>1</v>
      </c>
      <c r="I637">
        <v>1130</v>
      </c>
      <c r="K637">
        <v>640</v>
      </c>
      <c r="L637">
        <v>0</v>
      </c>
      <c r="M637">
        <v>31700</v>
      </c>
      <c r="N637">
        <v>1</v>
      </c>
      <c r="O637">
        <v>0</v>
      </c>
      <c r="P637">
        <v>205</v>
      </c>
      <c r="Q637">
        <v>0</v>
      </c>
      <c r="R637">
        <v>120</v>
      </c>
      <c r="S637">
        <v>2019</v>
      </c>
      <c r="T637" t="e">
        <v>#N/A</v>
      </c>
      <c r="U637" t="s">
        <v>316</v>
      </c>
      <c r="V637" t="s">
        <v>326</v>
      </c>
    </row>
    <row r="638" spans="1:22" x14ac:dyDescent="0.25">
      <c r="A638" s="1">
        <v>43476</v>
      </c>
      <c r="B638">
        <v>110921</v>
      </c>
      <c r="D638">
        <v>1902140</v>
      </c>
      <c r="E638">
        <v>26265</v>
      </c>
      <c r="F638" t="s">
        <v>775</v>
      </c>
      <c r="G638" t="s">
        <v>776</v>
      </c>
      <c r="H638">
        <v>1</v>
      </c>
      <c r="I638">
        <v>2212</v>
      </c>
      <c r="K638">
        <v>640</v>
      </c>
      <c r="L638">
        <v>0</v>
      </c>
      <c r="M638">
        <v>0</v>
      </c>
      <c r="N638">
        <v>1</v>
      </c>
      <c r="O638">
        <v>0</v>
      </c>
      <c r="P638">
        <v>402</v>
      </c>
      <c r="Q638">
        <v>0</v>
      </c>
      <c r="R638">
        <v>694</v>
      </c>
      <c r="S638">
        <v>2019</v>
      </c>
      <c r="T638" t="e">
        <v>#N/A</v>
      </c>
      <c r="U638" t="s">
        <v>357</v>
      </c>
      <c r="V638" t="s">
        <v>326</v>
      </c>
    </row>
    <row r="639" spans="1:22" x14ac:dyDescent="0.25">
      <c r="A639" s="1">
        <v>43476</v>
      </c>
      <c r="B639">
        <v>110921</v>
      </c>
      <c r="D639">
        <v>1902140</v>
      </c>
      <c r="E639">
        <v>26265</v>
      </c>
      <c r="F639" t="s">
        <v>775</v>
      </c>
      <c r="G639" t="s">
        <v>777</v>
      </c>
      <c r="H639">
        <v>1</v>
      </c>
      <c r="I639">
        <v>2212</v>
      </c>
      <c r="K639">
        <v>640</v>
      </c>
      <c r="L639">
        <v>0</v>
      </c>
      <c r="M639">
        <v>0</v>
      </c>
      <c r="N639">
        <v>1</v>
      </c>
      <c r="O639">
        <v>0</v>
      </c>
      <c r="P639">
        <v>402</v>
      </c>
      <c r="Q639">
        <v>0</v>
      </c>
      <c r="R639">
        <v>129.5</v>
      </c>
      <c r="S639">
        <v>2019</v>
      </c>
      <c r="T639" t="e">
        <v>#N/A</v>
      </c>
      <c r="U639" t="s">
        <v>357</v>
      </c>
      <c r="V639" t="s">
        <v>326</v>
      </c>
    </row>
    <row r="640" spans="1:22" x14ac:dyDescent="0.25">
      <c r="A640" s="1">
        <v>43476</v>
      </c>
      <c r="B640">
        <v>110921</v>
      </c>
      <c r="D640">
        <v>1902140</v>
      </c>
      <c r="E640">
        <v>26265</v>
      </c>
      <c r="F640" t="s">
        <v>775</v>
      </c>
      <c r="G640" t="s">
        <v>778</v>
      </c>
      <c r="H640">
        <v>1</v>
      </c>
      <c r="I640">
        <v>2212</v>
      </c>
      <c r="K640">
        <v>640</v>
      </c>
      <c r="L640">
        <v>0</v>
      </c>
      <c r="M640">
        <v>0</v>
      </c>
      <c r="N640">
        <v>1</v>
      </c>
      <c r="O640">
        <v>0</v>
      </c>
      <c r="P640">
        <v>402</v>
      </c>
      <c r="Q640">
        <v>0</v>
      </c>
      <c r="R640">
        <v>27.5</v>
      </c>
      <c r="S640">
        <v>2019</v>
      </c>
      <c r="T640" t="e">
        <v>#N/A</v>
      </c>
      <c r="U640" t="s">
        <v>357</v>
      </c>
      <c r="V640" t="s">
        <v>326</v>
      </c>
    </row>
    <row r="641" spans="1:22" x14ac:dyDescent="0.25">
      <c r="A641" s="1">
        <v>43476</v>
      </c>
      <c r="B641">
        <v>110921</v>
      </c>
      <c r="D641">
        <v>1902140</v>
      </c>
      <c r="E641">
        <v>26265</v>
      </c>
      <c r="F641" t="s">
        <v>775</v>
      </c>
      <c r="G641" t="s">
        <v>779</v>
      </c>
      <c r="H641">
        <v>1</v>
      </c>
      <c r="I641">
        <v>2212</v>
      </c>
      <c r="K641">
        <v>640</v>
      </c>
      <c r="L641">
        <v>0</v>
      </c>
      <c r="M641">
        <v>0</v>
      </c>
      <c r="N641">
        <v>1</v>
      </c>
      <c r="O641">
        <v>0</v>
      </c>
      <c r="P641">
        <v>402</v>
      </c>
      <c r="Q641">
        <v>0</v>
      </c>
      <c r="R641">
        <v>41.95</v>
      </c>
      <c r="S641">
        <v>2019</v>
      </c>
      <c r="T641" t="e">
        <v>#N/A</v>
      </c>
      <c r="U641" t="s">
        <v>357</v>
      </c>
      <c r="V641" t="s">
        <v>326</v>
      </c>
    </row>
    <row r="642" spans="1:22" x14ac:dyDescent="0.25">
      <c r="A642" s="1">
        <v>43476</v>
      </c>
      <c r="B642">
        <v>110921</v>
      </c>
      <c r="D642">
        <v>1902140</v>
      </c>
      <c r="E642">
        <v>26265</v>
      </c>
      <c r="F642" t="s">
        <v>775</v>
      </c>
      <c r="G642" t="s">
        <v>780</v>
      </c>
      <c r="H642">
        <v>1</v>
      </c>
      <c r="I642">
        <v>2212</v>
      </c>
      <c r="K642">
        <v>640</v>
      </c>
      <c r="L642">
        <v>0</v>
      </c>
      <c r="M642">
        <v>0</v>
      </c>
      <c r="N642">
        <v>1</v>
      </c>
      <c r="O642">
        <v>0</v>
      </c>
      <c r="P642">
        <v>402</v>
      </c>
      <c r="Q642">
        <v>0</v>
      </c>
      <c r="R642">
        <v>20.97</v>
      </c>
      <c r="S642">
        <v>2019</v>
      </c>
      <c r="T642" t="e">
        <v>#N/A</v>
      </c>
      <c r="U642" t="s">
        <v>357</v>
      </c>
      <c r="V642" t="s">
        <v>326</v>
      </c>
    </row>
    <row r="643" spans="1:22" x14ac:dyDescent="0.25">
      <c r="A643" s="1">
        <v>43476</v>
      </c>
      <c r="B643">
        <v>110921</v>
      </c>
      <c r="D643">
        <v>1902140</v>
      </c>
      <c r="E643">
        <v>26265</v>
      </c>
      <c r="F643" t="s">
        <v>775</v>
      </c>
      <c r="G643" t="s">
        <v>781</v>
      </c>
      <c r="H643">
        <v>1</v>
      </c>
      <c r="I643">
        <v>2212</v>
      </c>
      <c r="K643">
        <v>640</v>
      </c>
      <c r="L643">
        <v>0</v>
      </c>
      <c r="M643">
        <v>0</v>
      </c>
      <c r="N643">
        <v>1</v>
      </c>
      <c r="O643">
        <v>0</v>
      </c>
      <c r="P643">
        <v>402</v>
      </c>
      <c r="Q643">
        <v>0</v>
      </c>
      <c r="R643">
        <v>71.599999999999994</v>
      </c>
      <c r="S643">
        <v>2019</v>
      </c>
      <c r="T643" t="e">
        <v>#N/A</v>
      </c>
      <c r="U643" t="s">
        <v>357</v>
      </c>
      <c r="V643" t="s">
        <v>326</v>
      </c>
    </row>
    <row r="644" spans="1:22" x14ac:dyDescent="0.25">
      <c r="A644" s="1">
        <v>43476</v>
      </c>
      <c r="B644">
        <v>110921</v>
      </c>
      <c r="D644">
        <v>1902140</v>
      </c>
      <c r="E644">
        <v>26265</v>
      </c>
      <c r="F644" t="s">
        <v>775</v>
      </c>
      <c r="G644" t="s">
        <v>782</v>
      </c>
      <c r="H644">
        <v>1</v>
      </c>
      <c r="I644">
        <v>2212</v>
      </c>
      <c r="K644">
        <v>640</v>
      </c>
      <c r="L644">
        <v>0</v>
      </c>
      <c r="M644">
        <v>0</v>
      </c>
      <c r="N644">
        <v>1</v>
      </c>
      <c r="O644">
        <v>0</v>
      </c>
      <c r="P644">
        <v>402</v>
      </c>
      <c r="Q644">
        <v>0</v>
      </c>
      <c r="R644">
        <v>9.5</v>
      </c>
      <c r="S644">
        <v>2019</v>
      </c>
      <c r="T644" t="e">
        <v>#N/A</v>
      </c>
      <c r="U644" t="s">
        <v>357</v>
      </c>
      <c r="V644" t="s">
        <v>326</v>
      </c>
    </row>
    <row r="645" spans="1:22" x14ac:dyDescent="0.25">
      <c r="A645" s="1">
        <v>43476</v>
      </c>
      <c r="B645">
        <v>110921</v>
      </c>
      <c r="D645">
        <v>1902140</v>
      </c>
      <c r="E645">
        <v>26265</v>
      </c>
      <c r="F645" t="s">
        <v>775</v>
      </c>
      <c r="G645" t="s">
        <v>783</v>
      </c>
      <c r="H645">
        <v>1</v>
      </c>
      <c r="I645">
        <v>2212</v>
      </c>
      <c r="K645">
        <v>640</v>
      </c>
      <c r="L645">
        <v>0</v>
      </c>
      <c r="M645">
        <v>0</v>
      </c>
      <c r="N645">
        <v>1</v>
      </c>
      <c r="O645">
        <v>0</v>
      </c>
      <c r="P645">
        <v>402</v>
      </c>
      <c r="Q645">
        <v>0</v>
      </c>
      <c r="R645">
        <v>5.2</v>
      </c>
      <c r="S645">
        <v>2019</v>
      </c>
      <c r="T645" t="e">
        <v>#N/A</v>
      </c>
      <c r="U645" t="s">
        <v>357</v>
      </c>
      <c r="V645" t="s">
        <v>326</v>
      </c>
    </row>
    <row r="646" spans="1:22" x14ac:dyDescent="0.25">
      <c r="A646" s="1">
        <v>43476</v>
      </c>
      <c r="B646">
        <v>110921</v>
      </c>
      <c r="D646">
        <v>1902140</v>
      </c>
      <c r="E646">
        <v>26265</v>
      </c>
      <c r="F646" t="s">
        <v>775</v>
      </c>
      <c r="G646" t="s">
        <v>784</v>
      </c>
      <c r="H646">
        <v>1</v>
      </c>
      <c r="I646">
        <v>2212</v>
      </c>
      <c r="K646">
        <v>640</v>
      </c>
      <c r="L646">
        <v>0</v>
      </c>
      <c r="M646">
        <v>0</v>
      </c>
      <c r="N646">
        <v>1</v>
      </c>
      <c r="O646">
        <v>0</v>
      </c>
      <c r="P646">
        <v>402</v>
      </c>
      <c r="Q646">
        <v>0</v>
      </c>
      <c r="R646">
        <v>70.5</v>
      </c>
      <c r="S646">
        <v>2019</v>
      </c>
      <c r="T646" t="e">
        <v>#N/A</v>
      </c>
      <c r="U646" t="s">
        <v>357</v>
      </c>
      <c r="V646" t="s">
        <v>326</v>
      </c>
    </row>
    <row r="647" spans="1:22" x14ac:dyDescent="0.25">
      <c r="A647" s="1">
        <v>43476</v>
      </c>
      <c r="B647">
        <v>110921</v>
      </c>
      <c r="D647">
        <v>1902140</v>
      </c>
      <c r="E647">
        <v>26265</v>
      </c>
      <c r="F647" t="s">
        <v>775</v>
      </c>
      <c r="G647" t="s">
        <v>785</v>
      </c>
      <c r="H647">
        <v>1</v>
      </c>
      <c r="I647">
        <v>2212</v>
      </c>
      <c r="K647">
        <v>640</v>
      </c>
      <c r="L647">
        <v>0</v>
      </c>
      <c r="M647">
        <v>0</v>
      </c>
      <c r="N647">
        <v>1</v>
      </c>
      <c r="O647">
        <v>0</v>
      </c>
      <c r="P647">
        <v>402</v>
      </c>
      <c r="Q647">
        <v>0</v>
      </c>
      <c r="R647">
        <v>63.8</v>
      </c>
      <c r="S647">
        <v>2019</v>
      </c>
      <c r="T647" t="e">
        <v>#N/A</v>
      </c>
      <c r="U647" t="s">
        <v>357</v>
      </c>
      <c r="V647" t="s">
        <v>326</v>
      </c>
    </row>
    <row r="648" spans="1:22" x14ac:dyDescent="0.25">
      <c r="A648" s="1">
        <v>43476</v>
      </c>
      <c r="B648">
        <v>110921</v>
      </c>
      <c r="D648">
        <v>1902140</v>
      </c>
      <c r="E648">
        <v>26265</v>
      </c>
      <c r="F648" t="s">
        <v>775</v>
      </c>
      <c r="G648" t="s">
        <v>786</v>
      </c>
      <c r="H648">
        <v>1</v>
      </c>
      <c r="I648">
        <v>2212</v>
      </c>
      <c r="K648">
        <v>640</v>
      </c>
      <c r="L648">
        <v>0</v>
      </c>
      <c r="M648">
        <v>0</v>
      </c>
      <c r="N648">
        <v>1</v>
      </c>
      <c r="O648">
        <v>0</v>
      </c>
      <c r="P648">
        <v>402</v>
      </c>
      <c r="Q648">
        <v>0</v>
      </c>
      <c r="R648">
        <v>11.9</v>
      </c>
      <c r="S648">
        <v>2019</v>
      </c>
      <c r="T648" t="e">
        <v>#N/A</v>
      </c>
      <c r="U648" t="s">
        <v>357</v>
      </c>
      <c r="V648" t="s">
        <v>326</v>
      </c>
    </row>
    <row r="649" spans="1:22" x14ac:dyDescent="0.25">
      <c r="A649" s="1">
        <v>43476</v>
      </c>
      <c r="B649">
        <v>110921</v>
      </c>
      <c r="D649">
        <v>1902140</v>
      </c>
      <c r="E649">
        <v>26265</v>
      </c>
      <c r="F649" t="s">
        <v>775</v>
      </c>
      <c r="G649" t="s">
        <v>358</v>
      </c>
      <c r="H649">
        <v>1</v>
      </c>
      <c r="I649">
        <v>2212</v>
      </c>
      <c r="K649">
        <v>640</v>
      </c>
      <c r="L649">
        <v>0</v>
      </c>
      <c r="M649">
        <v>0</v>
      </c>
      <c r="N649">
        <v>1</v>
      </c>
      <c r="O649">
        <v>0</v>
      </c>
      <c r="P649">
        <v>402</v>
      </c>
      <c r="Q649">
        <v>0</v>
      </c>
      <c r="R649">
        <v>183.43</v>
      </c>
      <c r="S649">
        <v>2019</v>
      </c>
      <c r="T649" t="e">
        <v>#N/A</v>
      </c>
      <c r="U649" t="s">
        <v>357</v>
      </c>
      <c r="V649" t="s">
        <v>326</v>
      </c>
    </row>
    <row r="650" spans="1:22" x14ac:dyDescent="0.25">
      <c r="A650" s="1">
        <v>43476</v>
      </c>
      <c r="B650">
        <v>590982</v>
      </c>
      <c r="D650">
        <v>191178</v>
      </c>
      <c r="E650">
        <v>900191</v>
      </c>
      <c r="F650" t="s">
        <v>669</v>
      </c>
      <c r="G650" t="s">
        <v>787</v>
      </c>
      <c r="H650">
        <v>1</v>
      </c>
      <c r="I650">
        <v>2212</v>
      </c>
      <c r="K650">
        <v>640</v>
      </c>
      <c r="L650">
        <v>0</v>
      </c>
      <c r="M650">
        <v>0</v>
      </c>
      <c r="N650">
        <v>1</v>
      </c>
      <c r="O650">
        <v>0</v>
      </c>
      <c r="P650">
        <v>402</v>
      </c>
      <c r="Q650">
        <v>0</v>
      </c>
      <c r="R650">
        <v>50.98</v>
      </c>
      <c r="S650">
        <v>2019</v>
      </c>
      <c r="T650" t="e">
        <v>#N/A</v>
      </c>
      <c r="U650" t="s">
        <v>357</v>
      </c>
      <c r="V650" t="s">
        <v>326</v>
      </c>
    </row>
    <row r="651" spans="1:22" x14ac:dyDescent="0.25">
      <c r="A651" s="1">
        <v>43476</v>
      </c>
      <c r="B651">
        <v>590982</v>
      </c>
      <c r="D651">
        <v>191178</v>
      </c>
      <c r="E651">
        <v>900191</v>
      </c>
      <c r="F651" t="s">
        <v>669</v>
      </c>
      <c r="G651" t="s">
        <v>788</v>
      </c>
      <c r="H651">
        <v>1</v>
      </c>
      <c r="I651">
        <v>2212</v>
      </c>
      <c r="K651">
        <v>640</v>
      </c>
      <c r="L651">
        <v>0</v>
      </c>
      <c r="M651">
        <v>0</v>
      </c>
      <c r="N651">
        <v>1</v>
      </c>
      <c r="O651">
        <v>0</v>
      </c>
      <c r="P651">
        <v>402</v>
      </c>
      <c r="Q651">
        <v>0</v>
      </c>
      <c r="R651">
        <v>39.979999999999997</v>
      </c>
      <c r="S651">
        <v>2019</v>
      </c>
      <c r="T651" t="e">
        <v>#N/A</v>
      </c>
      <c r="U651" t="s">
        <v>357</v>
      </c>
      <c r="V651" t="s">
        <v>326</v>
      </c>
    </row>
    <row r="652" spans="1:22" x14ac:dyDescent="0.25">
      <c r="A652" s="1">
        <v>43476</v>
      </c>
      <c r="B652">
        <v>110922</v>
      </c>
      <c r="D652">
        <v>199038</v>
      </c>
      <c r="E652">
        <v>24180</v>
      </c>
      <c r="F652" t="s">
        <v>789</v>
      </c>
      <c r="G652" t="s">
        <v>790</v>
      </c>
      <c r="H652">
        <v>1</v>
      </c>
      <c r="I652">
        <v>2840</v>
      </c>
      <c r="K652">
        <v>640</v>
      </c>
      <c r="L652">
        <v>0</v>
      </c>
      <c r="M652">
        <v>0</v>
      </c>
      <c r="N652">
        <v>90</v>
      </c>
      <c r="O652">
        <v>0</v>
      </c>
      <c r="P652">
        <v>0</v>
      </c>
      <c r="Q652">
        <v>0</v>
      </c>
      <c r="R652">
        <v>47860</v>
      </c>
      <c r="S652">
        <v>2019</v>
      </c>
      <c r="T652" t="e">
        <v>#N/A</v>
      </c>
      <c r="U652" t="s">
        <v>321</v>
      </c>
      <c r="V652" t="s">
        <v>326</v>
      </c>
    </row>
    <row r="653" spans="1:22" x14ac:dyDescent="0.25">
      <c r="A653" s="1">
        <v>43507</v>
      </c>
      <c r="B653">
        <v>590997</v>
      </c>
      <c r="D653">
        <v>1955323</v>
      </c>
      <c r="E653">
        <v>900191</v>
      </c>
      <c r="F653" t="s">
        <v>669</v>
      </c>
      <c r="G653" t="s">
        <v>792</v>
      </c>
      <c r="H653">
        <v>1</v>
      </c>
      <c r="I653">
        <v>1130</v>
      </c>
      <c r="K653">
        <v>640</v>
      </c>
      <c r="L653">
        <v>0</v>
      </c>
      <c r="M653">
        <v>31700</v>
      </c>
      <c r="N653">
        <v>1</v>
      </c>
      <c r="O653">
        <v>0</v>
      </c>
      <c r="P653">
        <v>205</v>
      </c>
      <c r="Q653">
        <v>0</v>
      </c>
      <c r="R653">
        <v>47.98</v>
      </c>
      <c r="S653">
        <v>2019</v>
      </c>
      <c r="T653" t="e">
        <v>#N/A</v>
      </c>
      <c r="U653" t="s">
        <v>316</v>
      </c>
      <c r="V653" t="s">
        <v>326</v>
      </c>
    </row>
    <row r="654" spans="1:22" x14ac:dyDescent="0.25">
      <c r="A654" s="1">
        <v>43507</v>
      </c>
      <c r="B654">
        <v>590997</v>
      </c>
      <c r="D654">
        <v>1955323</v>
      </c>
      <c r="E654">
        <v>900191</v>
      </c>
      <c r="F654" t="s">
        <v>669</v>
      </c>
      <c r="G654" t="s">
        <v>792</v>
      </c>
      <c r="H654">
        <v>1</v>
      </c>
      <c r="I654">
        <v>1130</v>
      </c>
      <c r="K654">
        <v>640</v>
      </c>
      <c r="L654">
        <v>0</v>
      </c>
      <c r="M654">
        <v>31700</v>
      </c>
      <c r="N654">
        <v>1</v>
      </c>
      <c r="O654">
        <v>0</v>
      </c>
      <c r="P654">
        <v>205</v>
      </c>
      <c r="Q654">
        <v>0</v>
      </c>
      <c r="R654">
        <v>169.14</v>
      </c>
      <c r="S654">
        <v>2019</v>
      </c>
      <c r="T654" t="e">
        <v>#N/A</v>
      </c>
      <c r="U654" t="s">
        <v>316</v>
      </c>
      <c r="V654" t="s">
        <v>326</v>
      </c>
    </row>
    <row r="655" spans="1:22" x14ac:dyDescent="0.25">
      <c r="A655" s="1">
        <v>43507</v>
      </c>
      <c r="B655">
        <v>590997</v>
      </c>
      <c r="D655">
        <v>1955379</v>
      </c>
      <c r="E655">
        <v>900191</v>
      </c>
      <c r="F655" t="s">
        <v>669</v>
      </c>
      <c r="G655" t="s">
        <v>793</v>
      </c>
      <c r="H655">
        <v>1</v>
      </c>
      <c r="I655">
        <v>1130</v>
      </c>
      <c r="K655">
        <v>640</v>
      </c>
      <c r="L655">
        <v>0</v>
      </c>
      <c r="M655">
        <v>31700</v>
      </c>
      <c r="N655">
        <v>1</v>
      </c>
      <c r="O655">
        <v>0</v>
      </c>
      <c r="P655">
        <v>205</v>
      </c>
      <c r="Q655">
        <v>0</v>
      </c>
      <c r="R655">
        <v>376</v>
      </c>
      <c r="S655">
        <v>2019</v>
      </c>
      <c r="T655" t="e">
        <v>#N/A</v>
      </c>
      <c r="U655" t="s">
        <v>316</v>
      </c>
      <c r="V655" t="s">
        <v>326</v>
      </c>
    </row>
    <row r="656" spans="1:22" x14ac:dyDescent="0.25">
      <c r="A656" s="1">
        <v>43507</v>
      </c>
      <c r="B656">
        <v>590997</v>
      </c>
      <c r="D656">
        <v>1955384</v>
      </c>
      <c r="E656">
        <v>900191</v>
      </c>
      <c r="F656" t="s">
        <v>669</v>
      </c>
      <c r="G656" t="s">
        <v>794</v>
      </c>
      <c r="H656">
        <v>1</v>
      </c>
      <c r="I656">
        <v>1130</v>
      </c>
      <c r="K656">
        <v>640</v>
      </c>
      <c r="L656">
        <v>0</v>
      </c>
      <c r="M656">
        <v>31700</v>
      </c>
      <c r="N656">
        <v>1</v>
      </c>
      <c r="O656">
        <v>0</v>
      </c>
      <c r="P656">
        <v>205</v>
      </c>
      <c r="Q656">
        <v>0</v>
      </c>
      <c r="R656">
        <v>11.97</v>
      </c>
      <c r="S656">
        <v>2019</v>
      </c>
      <c r="T656" t="e">
        <v>#N/A</v>
      </c>
      <c r="U656" t="s">
        <v>316</v>
      </c>
      <c r="V656" t="s">
        <v>326</v>
      </c>
    </row>
    <row r="657" spans="1:22" x14ac:dyDescent="0.25">
      <c r="A657" s="1">
        <v>43511</v>
      </c>
      <c r="B657">
        <v>111131</v>
      </c>
      <c r="D657">
        <v>1955383</v>
      </c>
      <c r="E657">
        <v>4235</v>
      </c>
      <c r="F657" t="s">
        <v>32</v>
      </c>
      <c r="G657" t="s">
        <v>795</v>
      </c>
      <c r="H657">
        <v>1</v>
      </c>
      <c r="I657">
        <v>1130</v>
      </c>
      <c r="K657">
        <v>640</v>
      </c>
      <c r="L657">
        <v>0</v>
      </c>
      <c r="M657">
        <v>31700</v>
      </c>
      <c r="N657">
        <v>1</v>
      </c>
      <c r="O657">
        <v>0</v>
      </c>
      <c r="P657">
        <v>205</v>
      </c>
      <c r="Q657">
        <v>0</v>
      </c>
      <c r="R657">
        <v>479.58</v>
      </c>
      <c r="S657">
        <v>2019</v>
      </c>
      <c r="T657" t="e">
        <v>#N/A</v>
      </c>
      <c r="U657" t="s">
        <v>316</v>
      </c>
      <c r="V657" t="s">
        <v>326</v>
      </c>
    </row>
    <row r="658" spans="1:22" x14ac:dyDescent="0.25">
      <c r="A658" s="1">
        <v>43511</v>
      </c>
      <c r="B658">
        <v>111131</v>
      </c>
      <c r="D658">
        <v>1955397</v>
      </c>
      <c r="E658">
        <v>4235</v>
      </c>
      <c r="F658" t="s">
        <v>32</v>
      </c>
      <c r="G658" t="s">
        <v>630</v>
      </c>
      <c r="H658">
        <v>1</v>
      </c>
      <c r="I658">
        <v>1130</v>
      </c>
      <c r="K658">
        <v>640</v>
      </c>
      <c r="L658">
        <v>0</v>
      </c>
      <c r="M658">
        <v>31700</v>
      </c>
      <c r="N658">
        <v>1</v>
      </c>
      <c r="O658">
        <v>0</v>
      </c>
      <c r="P658">
        <v>205</v>
      </c>
      <c r="Q658">
        <v>0</v>
      </c>
      <c r="R658">
        <v>6900</v>
      </c>
      <c r="S658">
        <v>2019</v>
      </c>
      <c r="T658" t="e">
        <v>#N/A</v>
      </c>
      <c r="U658" t="s">
        <v>316</v>
      </c>
      <c r="V658" t="s">
        <v>326</v>
      </c>
    </row>
    <row r="659" spans="1:22" x14ac:dyDescent="0.25">
      <c r="A659" s="1">
        <v>43511</v>
      </c>
      <c r="B659">
        <v>111131</v>
      </c>
      <c r="D659">
        <v>1955397</v>
      </c>
      <c r="E659">
        <v>4235</v>
      </c>
      <c r="F659" t="s">
        <v>32</v>
      </c>
      <c r="G659" t="s">
        <v>384</v>
      </c>
      <c r="H659">
        <v>1</v>
      </c>
      <c r="I659">
        <v>1130</v>
      </c>
      <c r="K659">
        <v>640</v>
      </c>
      <c r="L659">
        <v>0</v>
      </c>
      <c r="M659">
        <v>31700</v>
      </c>
      <c r="N659">
        <v>1</v>
      </c>
      <c r="O659">
        <v>0</v>
      </c>
      <c r="P659">
        <v>205</v>
      </c>
      <c r="Q659">
        <v>0</v>
      </c>
      <c r="R659">
        <v>720</v>
      </c>
      <c r="S659">
        <v>2019</v>
      </c>
      <c r="T659" t="e">
        <v>#N/A</v>
      </c>
      <c r="U659" t="s">
        <v>316</v>
      </c>
      <c r="V659" t="s">
        <v>326</v>
      </c>
    </row>
    <row r="660" spans="1:22" x14ac:dyDescent="0.25">
      <c r="A660" s="1">
        <v>43507</v>
      </c>
      <c r="B660">
        <v>111057</v>
      </c>
      <c r="D660">
        <v>1955398</v>
      </c>
      <c r="E660">
        <v>13784</v>
      </c>
      <c r="F660" t="s">
        <v>796</v>
      </c>
      <c r="G660" t="s">
        <v>797</v>
      </c>
      <c r="H660">
        <v>1</v>
      </c>
      <c r="I660">
        <v>2222</v>
      </c>
      <c r="K660">
        <v>640</v>
      </c>
      <c r="L660">
        <v>0</v>
      </c>
      <c r="M660">
        <v>31700</v>
      </c>
      <c r="N660">
        <v>4</v>
      </c>
      <c r="O660">
        <v>0</v>
      </c>
      <c r="P660">
        <v>0</v>
      </c>
      <c r="Q660">
        <v>0</v>
      </c>
      <c r="R660">
        <v>3</v>
      </c>
      <c r="S660">
        <v>2019</v>
      </c>
      <c r="T660" t="e">
        <v>#N/A</v>
      </c>
      <c r="U660" t="s">
        <v>357</v>
      </c>
      <c r="V660" t="s">
        <v>326</v>
      </c>
    </row>
    <row r="661" spans="1:22" x14ac:dyDescent="0.25">
      <c r="A661" s="1">
        <v>43511</v>
      </c>
      <c r="B661">
        <v>111143</v>
      </c>
      <c r="D661">
        <v>1955130</v>
      </c>
      <c r="E661">
        <v>212317</v>
      </c>
      <c r="F661" t="s">
        <v>695</v>
      </c>
      <c r="G661" t="s">
        <v>696</v>
      </c>
      <c r="H661">
        <v>1</v>
      </c>
      <c r="I661">
        <v>2720</v>
      </c>
      <c r="K661">
        <v>640</v>
      </c>
      <c r="L661">
        <v>0</v>
      </c>
      <c r="M661">
        <v>0</v>
      </c>
      <c r="N661">
        <v>2</v>
      </c>
      <c r="O661">
        <v>0</v>
      </c>
      <c r="P661">
        <v>900</v>
      </c>
      <c r="Q661">
        <v>0</v>
      </c>
      <c r="R661">
        <v>128.5</v>
      </c>
      <c r="S661">
        <v>2019</v>
      </c>
      <c r="T661" t="e">
        <v>#N/A</v>
      </c>
      <c r="U661" t="s">
        <v>320</v>
      </c>
      <c r="V661" t="s">
        <v>326</v>
      </c>
    </row>
    <row r="662" spans="1:22" x14ac:dyDescent="0.25">
      <c r="A662" s="1">
        <v>43511</v>
      </c>
      <c r="B662">
        <v>111143</v>
      </c>
      <c r="D662">
        <v>1955209</v>
      </c>
      <c r="E662">
        <v>212317</v>
      </c>
      <c r="F662" t="s">
        <v>695</v>
      </c>
      <c r="G662" t="s">
        <v>798</v>
      </c>
      <c r="H662">
        <v>1</v>
      </c>
      <c r="I662">
        <v>2720</v>
      </c>
      <c r="K662">
        <v>640</v>
      </c>
      <c r="L662">
        <v>0</v>
      </c>
      <c r="M662">
        <v>0</v>
      </c>
      <c r="N662">
        <v>2</v>
      </c>
      <c r="O662">
        <v>0</v>
      </c>
      <c r="P662">
        <v>900</v>
      </c>
      <c r="Q662">
        <v>0</v>
      </c>
      <c r="R662">
        <v>2237</v>
      </c>
      <c r="S662">
        <v>2019</v>
      </c>
      <c r="T662" t="e">
        <v>#N/A</v>
      </c>
      <c r="U662" t="s">
        <v>320</v>
      </c>
      <c r="V662" t="s">
        <v>326</v>
      </c>
    </row>
    <row r="663" spans="1:22" x14ac:dyDescent="0.25">
      <c r="A663" s="1">
        <v>43511</v>
      </c>
      <c r="B663">
        <v>111143</v>
      </c>
      <c r="D663">
        <v>1955209</v>
      </c>
      <c r="E663">
        <v>212317</v>
      </c>
      <c r="F663" t="s">
        <v>695</v>
      </c>
      <c r="G663" t="s">
        <v>798</v>
      </c>
      <c r="H663">
        <v>1</v>
      </c>
      <c r="I663">
        <v>2720</v>
      </c>
      <c r="K663">
        <v>640</v>
      </c>
      <c r="L663">
        <v>0</v>
      </c>
      <c r="M663">
        <v>0</v>
      </c>
      <c r="N663">
        <v>2</v>
      </c>
      <c r="O663">
        <v>0</v>
      </c>
      <c r="P663">
        <v>900</v>
      </c>
      <c r="Q663">
        <v>0</v>
      </c>
      <c r="R663">
        <v>2395</v>
      </c>
      <c r="S663">
        <v>2019</v>
      </c>
      <c r="T663" t="e">
        <v>#N/A</v>
      </c>
      <c r="U663" t="s">
        <v>320</v>
      </c>
      <c r="V663" t="s">
        <v>326</v>
      </c>
    </row>
    <row r="664" spans="1:22" x14ac:dyDescent="0.25">
      <c r="A664" s="1">
        <v>43511</v>
      </c>
      <c r="B664">
        <v>111158</v>
      </c>
      <c r="D664">
        <v>1955200</v>
      </c>
      <c r="E664">
        <v>12109</v>
      </c>
      <c r="F664" t="s">
        <v>748</v>
      </c>
      <c r="G664" t="s">
        <v>749</v>
      </c>
      <c r="H664">
        <v>1</v>
      </c>
      <c r="I664">
        <v>2720</v>
      </c>
      <c r="K664">
        <v>640</v>
      </c>
      <c r="L664">
        <v>0</v>
      </c>
      <c r="M664">
        <v>0</v>
      </c>
      <c r="N664">
        <v>2</v>
      </c>
      <c r="O664">
        <v>0</v>
      </c>
      <c r="P664">
        <v>900</v>
      </c>
      <c r="Q664">
        <v>0</v>
      </c>
      <c r="R664">
        <v>225</v>
      </c>
      <c r="S664">
        <v>2019</v>
      </c>
      <c r="T664" t="e">
        <v>#N/A</v>
      </c>
      <c r="U664" t="s">
        <v>320</v>
      </c>
      <c r="V664" t="s">
        <v>326</v>
      </c>
    </row>
    <row r="665" spans="1:22" x14ac:dyDescent="0.25">
      <c r="A665" s="1">
        <v>43511</v>
      </c>
      <c r="B665">
        <v>111143</v>
      </c>
      <c r="D665">
        <v>1955154</v>
      </c>
      <c r="E665">
        <v>212317</v>
      </c>
      <c r="F665" t="s">
        <v>695</v>
      </c>
      <c r="G665" t="s">
        <v>799</v>
      </c>
      <c r="H665">
        <v>1</v>
      </c>
      <c r="I665">
        <v>2720</v>
      </c>
      <c r="K665">
        <v>640</v>
      </c>
      <c r="L665">
        <v>0</v>
      </c>
      <c r="M665">
        <v>0</v>
      </c>
      <c r="N665">
        <v>4</v>
      </c>
      <c r="O665">
        <v>0</v>
      </c>
      <c r="P665">
        <v>900</v>
      </c>
      <c r="Q665">
        <v>0</v>
      </c>
      <c r="R665">
        <v>2600</v>
      </c>
      <c r="S665">
        <v>2019</v>
      </c>
      <c r="T665" t="e">
        <v>#N/A</v>
      </c>
      <c r="U665" t="s">
        <v>320</v>
      </c>
      <c r="V665" t="s">
        <v>326</v>
      </c>
    </row>
    <row r="666" spans="1:22" x14ac:dyDescent="0.25">
      <c r="A666" s="1">
        <v>43523</v>
      </c>
      <c r="B666">
        <v>111219</v>
      </c>
      <c r="D666">
        <v>1955451</v>
      </c>
      <c r="E666">
        <v>4235</v>
      </c>
      <c r="F666" t="s">
        <v>32</v>
      </c>
      <c r="G666" t="s">
        <v>773</v>
      </c>
      <c r="H666">
        <v>1</v>
      </c>
      <c r="I666">
        <v>2840</v>
      </c>
      <c r="K666">
        <v>640</v>
      </c>
      <c r="L666">
        <v>0</v>
      </c>
      <c r="M666">
        <v>0</v>
      </c>
      <c r="N666">
        <v>90</v>
      </c>
      <c r="O666">
        <v>0</v>
      </c>
      <c r="P666">
        <v>0</v>
      </c>
      <c r="Q666">
        <v>0</v>
      </c>
      <c r="R666">
        <v>61.99</v>
      </c>
      <c r="S666">
        <v>2019</v>
      </c>
      <c r="T666" t="e">
        <v>#N/A</v>
      </c>
      <c r="U666" t="s">
        <v>321</v>
      </c>
      <c r="V666" t="s">
        <v>326</v>
      </c>
    </row>
    <row r="667" spans="1:22" x14ac:dyDescent="0.25">
      <c r="A667" s="1">
        <v>43523</v>
      </c>
      <c r="B667">
        <v>111219</v>
      </c>
      <c r="D667">
        <v>1955451</v>
      </c>
      <c r="E667">
        <v>4235</v>
      </c>
      <c r="F667" t="s">
        <v>32</v>
      </c>
      <c r="G667" t="s">
        <v>769</v>
      </c>
      <c r="H667">
        <v>1</v>
      </c>
      <c r="I667">
        <v>2840</v>
      </c>
      <c r="K667">
        <v>640</v>
      </c>
      <c r="L667">
        <v>0</v>
      </c>
      <c r="M667">
        <v>0</v>
      </c>
      <c r="N667">
        <v>90</v>
      </c>
      <c r="O667">
        <v>0</v>
      </c>
      <c r="P667">
        <v>0</v>
      </c>
      <c r="Q667">
        <v>0</v>
      </c>
      <c r="R667">
        <v>1191</v>
      </c>
      <c r="S667">
        <v>2019</v>
      </c>
      <c r="T667" t="e">
        <v>#N/A</v>
      </c>
      <c r="U667" t="s">
        <v>321</v>
      </c>
      <c r="V667" t="s">
        <v>326</v>
      </c>
    </row>
    <row r="668" spans="1:22" x14ac:dyDescent="0.25">
      <c r="A668" s="1">
        <v>43523</v>
      </c>
      <c r="B668">
        <v>111219</v>
      </c>
      <c r="D668">
        <v>1955451</v>
      </c>
      <c r="E668">
        <v>4235</v>
      </c>
      <c r="F668" t="s">
        <v>32</v>
      </c>
      <c r="G668" t="s">
        <v>770</v>
      </c>
      <c r="H668">
        <v>1</v>
      </c>
      <c r="I668">
        <v>2840</v>
      </c>
      <c r="K668">
        <v>640</v>
      </c>
      <c r="L668">
        <v>0</v>
      </c>
      <c r="M668">
        <v>0</v>
      </c>
      <c r="N668">
        <v>90</v>
      </c>
      <c r="O668">
        <v>0</v>
      </c>
      <c r="P668">
        <v>0</v>
      </c>
      <c r="Q668">
        <v>0</v>
      </c>
      <c r="R668">
        <v>187.52</v>
      </c>
      <c r="S668">
        <v>2019</v>
      </c>
      <c r="T668" t="e">
        <v>#N/A</v>
      </c>
      <c r="U668" t="s">
        <v>321</v>
      </c>
      <c r="V668" t="s">
        <v>326</v>
      </c>
    </row>
    <row r="669" spans="1:22" x14ac:dyDescent="0.25">
      <c r="A669" s="1">
        <v>43523</v>
      </c>
      <c r="B669">
        <v>111219</v>
      </c>
      <c r="D669">
        <v>1955451</v>
      </c>
      <c r="E669">
        <v>4235</v>
      </c>
      <c r="F669" t="s">
        <v>32</v>
      </c>
      <c r="G669" t="s">
        <v>771</v>
      </c>
      <c r="H669">
        <v>1</v>
      </c>
      <c r="I669">
        <v>2840</v>
      </c>
      <c r="K669">
        <v>640</v>
      </c>
      <c r="L669">
        <v>0</v>
      </c>
      <c r="M669">
        <v>0</v>
      </c>
      <c r="N669">
        <v>90</v>
      </c>
      <c r="O669">
        <v>0</v>
      </c>
      <c r="P669">
        <v>0</v>
      </c>
      <c r="Q669">
        <v>0</v>
      </c>
      <c r="R669">
        <v>65.72</v>
      </c>
      <c r="S669">
        <v>2019</v>
      </c>
      <c r="T669" t="e">
        <v>#N/A</v>
      </c>
      <c r="U669" t="s">
        <v>321</v>
      </c>
      <c r="V669" t="s">
        <v>326</v>
      </c>
    </row>
    <row r="670" spans="1:22" x14ac:dyDescent="0.25">
      <c r="A670" s="1">
        <v>43523</v>
      </c>
      <c r="B670">
        <v>111219</v>
      </c>
      <c r="D670">
        <v>1955451</v>
      </c>
      <c r="E670">
        <v>4235</v>
      </c>
      <c r="F670" t="s">
        <v>32</v>
      </c>
      <c r="G670" t="s">
        <v>772</v>
      </c>
      <c r="H670">
        <v>1</v>
      </c>
      <c r="I670">
        <v>2840</v>
      </c>
      <c r="K670">
        <v>640</v>
      </c>
      <c r="L670">
        <v>0</v>
      </c>
      <c r="M670">
        <v>0</v>
      </c>
      <c r="N670">
        <v>90</v>
      </c>
      <c r="O670">
        <v>0</v>
      </c>
      <c r="P670">
        <v>0</v>
      </c>
      <c r="Q670">
        <v>0</v>
      </c>
      <c r="R670">
        <v>202.64</v>
      </c>
      <c r="S670">
        <v>2019</v>
      </c>
      <c r="T670" t="e">
        <v>#N/A</v>
      </c>
      <c r="U670" t="s">
        <v>321</v>
      </c>
      <c r="V670" t="s">
        <v>326</v>
      </c>
    </row>
    <row r="671" spans="1:22" x14ac:dyDescent="0.25">
      <c r="A671" s="1">
        <v>43523</v>
      </c>
      <c r="B671">
        <v>111219</v>
      </c>
      <c r="D671">
        <v>1955451</v>
      </c>
      <c r="E671">
        <v>4235</v>
      </c>
      <c r="F671" t="s">
        <v>32</v>
      </c>
      <c r="G671" t="s">
        <v>774</v>
      </c>
      <c r="H671">
        <v>1</v>
      </c>
      <c r="I671">
        <v>2840</v>
      </c>
      <c r="K671">
        <v>640</v>
      </c>
      <c r="L671">
        <v>0</v>
      </c>
      <c r="M671">
        <v>0</v>
      </c>
      <c r="N671">
        <v>90</v>
      </c>
      <c r="O671">
        <v>0</v>
      </c>
      <c r="P671">
        <v>0</v>
      </c>
      <c r="Q671">
        <v>0</v>
      </c>
      <c r="R671">
        <v>30</v>
      </c>
      <c r="S671">
        <v>2019</v>
      </c>
      <c r="T671" t="e">
        <v>#N/A</v>
      </c>
      <c r="U671" t="s">
        <v>321</v>
      </c>
      <c r="V671" t="s">
        <v>326</v>
      </c>
    </row>
    <row r="672" spans="1:22" x14ac:dyDescent="0.25">
      <c r="A672" s="1">
        <v>43537</v>
      </c>
      <c r="B672">
        <v>111369</v>
      </c>
      <c r="D672">
        <v>1955551</v>
      </c>
      <c r="E672">
        <v>20707</v>
      </c>
      <c r="F672" t="s">
        <v>654</v>
      </c>
      <c r="G672" t="s">
        <v>800</v>
      </c>
      <c r="H672">
        <v>1</v>
      </c>
      <c r="I672">
        <v>1120</v>
      </c>
      <c r="K672">
        <v>640</v>
      </c>
      <c r="L672">
        <v>0</v>
      </c>
      <c r="M672">
        <v>0</v>
      </c>
      <c r="N672">
        <v>11</v>
      </c>
      <c r="O672">
        <v>0</v>
      </c>
      <c r="P672">
        <v>0</v>
      </c>
      <c r="Q672">
        <v>0</v>
      </c>
      <c r="R672">
        <v>1195</v>
      </c>
      <c r="S672">
        <v>2019</v>
      </c>
      <c r="T672" t="e">
        <v>#N/A</v>
      </c>
      <c r="U672" t="s">
        <v>316</v>
      </c>
      <c r="V672" t="s">
        <v>326</v>
      </c>
    </row>
    <row r="673" spans="1:22" x14ac:dyDescent="0.25">
      <c r="A673" s="1">
        <v>43531</v>
      </c>
      <c r="B673">
        <v>111291</v>
      </c>
      <c r="D673">
        <v>1955543</v>
      </c>
      <c r="E673">
        <v>39</v>
      </c>
      <c r="F673" t="s">
        <v>726</v>
      </c>
      <c r="G673" t="s">
        <v>801</v>
      </c>
      <c r="H673">
        <v>1</v>
      </c>
      <c r="I673">
        <v>1130</v>
      </c>
      <c r="K673">
        <v>640</v>
      </c>
      <c r="L673">
        <v>0</v>
      </c>
      <c r="M673">
        <v>31700</v>
      </c>
      <c r="N673">
        <v>1</v>
      </c>
      <c r="O673">
        <v>0</v>
      </c>
      <c r="P673">
        <v>205</v>
      </c>
      <c r="Q673">
        <v>0</v>
      </c>
      <c r="R673">
        <v>1386</v>
      </c>
      <c r="S673">
        <v>2019</v>
      </c>
      <c r="T673" t="e">
        <v>#N/A</v>
      </c>
      <c r="U673" t="s">
        <v>316</v>
      </c>
      <c r="V673" t="s">
        <v>326</v>
      </c>
    </row>
    <row r="674" spans="1:22" x14ac:dyDescent="0.25">
      <c r="A674" s="1">
        <v>43531</v>
      </c>
      <c r="B674">
        <v>111291</v>
      </c>
      <c r="D674">
        <v>1955543</v>
      </c>
      <c r="E674">
        <v>39</v>
      </c>
      <c r="F674" t="s">
        <v>726</v>
      </c>
      <c r="G674" t="s">
        <v>802</v>
      </c>
      <c r="H674">
        <v>1</v>
      </c>
      <c r="I674">
        <v>1130</v>
      </c>
      <c r="K674">
        <v>640</v>
      </c>
      <c r="L674">
        <v>0</v>
      </c>
      <c r="M674">
        <v>31700</v>
      </c>
      <c r="N674">
        <v>1</v>
      </c>
      <c r="O674">
        <v>0</v>
      </c>
      <c r="P674">
        <v>205</v>
      </c>
      <c r="Q674">
        <v>0</v>
      </c>
      <c r="R674">
        <v>483</v>
      </c>
      <c r="S674">
        <v>2019</v>
      </c>
      <c r="T674" t="e">
        <v>#N/A</v>
      </c>
      <c r="U674" t="s">
        <v>316</v>
      </c>
      <c r="V674" t="s">
        <v>326</v>
      </c>
    </row>
    <row r="675" spans="1:22" x14ac:dyDescent="0.25">
      <c r="A675" s="1">
        <v>43531</v>
      </c>
      <c r="B675">
        <v>111291</v>
      </c>
      <c r="D675">
        <v>1955543</v>
      </c>
      <c r="E675">
        <v>39</v>
      </c>
      <c r="F675" t="s">
        <v>726</v>
      </c>
      <c r="G675" t="s">
        <v>803</v>
      </c>
      <c r="H675">
        <v>1</v>
      </c>
      <c r="I675">
        <v>1130</v>
      </c>
      <c r="K675">
        <v>640</v>
      </c>
      <c r="L675">
        <v>0</v>
      </c>
      <c r="M675">
        <v>31700</v>
      </c>
      <c r="N675">
        <v>1</v>
      </c>
      <c r="O675">
        <v>0</v>
      </c>
      <c r="P675">
        <v>205</v>
      </c>
      <c r="Q675">
        <v>0</v>
      </c>
      <c r="R675">
        <v>285.8</v>
      </c>
      <c r="S675">
        <v>2019</v>
      </c>
      <c r="T675" t="e">
        <v>#N/A</v>
      </c>
      <c r="U675" t="s">
        <v>316</v>
      </c>
      <c r="V675" t="s">
        <v>326</v>
      </c>
    </row>
    <row r="676" spans="1:22" x14ac:dyDescent="0.25">
      <c r="A676" s="1">
        <v>43535</v>
      </c>
      <c r="B676">
        <v>591021</v>
      </c>
      <c r="D676">
        <v>1955323</v>
      </c>
      <c r="E676">
        <v>900191</v>
      </c>
      <c r="F676" t="s">
        <v>669</v>
      </c>
      <c r="G676" t="s">
        <v>792</v>
      </c>
      <c r="H676">
        <v>1</v>
      </c>
      <c r="I676">
        <v>1130</v>
      </c>
      <c r="K676">
        <v>640</v>
      </c>
      <c r="L676">
        <v>0</v>
      </c>
      <c r="M676">
        <v>31700</v>
      </c>
      <c r="N676">
        <v>1</v>
      </c>
      <c r="O676">
        <v>0</v>
      </c>
      <c r="P676">
        <v>205</v>
      </c>
      <c r="Q676">
        <v>0</v>
      </c>
      <c r="R676">
        <v>4.37</v>
      </c>
      <c r="S676">
        <v>2019</v>
      </c>
      <c r="T676" t="e">
        <v>#N/A</v>
      </c>
      <c r="U676" t="s">
        <v>316</v>
      </c>
      <c r="V676" t="s">
        <v>326</v>
      </c>
    </row>
    <row r="677" spans="1:22" x14ac:dyDescent="0.25">
      <c r="A677" s="1">
        <v>43535</v>
      </c>
      <c r="B677">
        <v>591021</v>
      </c>
      <c r="D677">
        <v>1955384</v>
      </c>
      <c r="E677">
        <v>900191</v>
      </c>
      <c r="F677" t="s">
        <v>669</v>
      </c>
      <c r="G677" t="s">
        <v>804</v>
      </c>
      <c r="H677">
        <v>1</v>
      </c>
      <c r="I677">
        <v>1130</v>
      </c>
      <c r="K677">
        <v>640</v>
      </c>
      <c r="L677">
        <v>0</v>
      </c>
      <c r="M677">
        <v>31700</v>
      </c>
      <c r="N677">
        <v>1</v>
      </c>
      <c r="O677">
        <v>0</v>
      </c>
      <c r="P677">
        <v>205</v>
      </c>
      <c r="Q677">
        <v>0</v>
      </c>
      <c r="R677">
        <v>249.87</v>
      </c>
      <c r="S677">
        <v>2019</v>
      </c>
      <c r="T677" t="e">
        <v>#N/A</v>
      </c>
      <c r="U677" t="s">
        <v>316</v>
      </c>
      <c r="V677" t="s">
        <v>326</v>
      </c>
    </row>
    <row r="678" spans="1:22" x14ac:dyDescent="0.25">
      <c r="A678" s="1">
        <v>43545</v>
      </c>
      <c r="B678">
        <v>111407</v>
      </c>
      <c r="D678">
        <v>1955542</v>
      </c>
      <c r="E678">
        <v>4235</v>
      </c>
      <c r="F678" t="s">
        <v>32</v>
      </c>
      <c r="G678" t="s">
        <v>805</v>
      </c>
      <c r="H678">
        <v>1</v>
      </c>
      <c r="I678">
        <v>1130</v>
      </c>
      <c r="K678">
        <v>640</v>
      </c>
      <c r="L678">
        <v>0</v>
      </c>
      <c r="M678">
        <v>31700</v>
      </c>
      <c r="N678">
        <v>1</v>
      </c>
      <c r="O678">
        <v>0</v>
      </c>
      <c r="P678">
        <v>205</v>
      </c>
      <c r="Q678">
        <v>0</v>
      </c>
      <c r="R678">
        <v>245.43</v>
      </c>
      <c r="S678">
        <v>2019</v>
      </c>
      <c r="T678" t="e">
        <v>#N/A</v>
      </c>
      <c r="U678" t="s">
        <v>316</v>
      </c>
      <c r="V678" t="s">
        <v>326</v>
      </c>
    </row>
    <row r="679" spans="1:22" x14ac:dyDescent="0.25">
      <c r="A679" s="1">
        <v>43545</v>
      </c>
      <c r="B679">
        <v>111407</v>
      </c>
      <c r="D679">
        <v>1955542</v>
      </c>
      <c r="E679">
        <v>4235</v>
      </c>
      <c r="F679" t="s">
        <v>32</v>
      </c>
      <c r="G679" t="s">
        <v>806</v>
      </c>
      <c r="H679">
        <v>1</v>
      </c>
      <c r="I679">
        <v>1130</v>
      </c>
      <c r="K679">
        <v>640</v>
      </c>
      <c r="L679">
        <v>0</v>
      </c>
      <c r="M679">
        <v>31700</v>
      </c>
      <c r="N679">
        <v>1</v>
      </c>
      <c r="O679">
        <v>0</v>
      </c>
      <c r="P679">
        <v>205</v>
      </c>
      <c r="Q679">
        <v>0</v>
      </c>
      <c r="R679">
        <v>1578.6</v>
      </c>
      <c r="S679">
        <v>2019</v>
      </c>
      <c r="T679" t="e">
        <v>#N/A</v>
      </c>
      <c r="U679" t="s">
        <v>316</v>
      </c>
      <c r="V679" t="s">
        <v>326</v>
      </c>
    </row>
    <row r="680" spans="1:22" x14ac:dyDescent="0.25">
      <c r="A680" s="1">
        <v>43545</v>
      </c>
      <c r="B680">
        <v>111407</v>
      </c>
      <c r="D680">
        <v>1955542</v>
      </c>
      <c r="E680">
        <v>4235</v>
      </c>
      <c r="F680" t="s">
        <v>32</v>
      </c>
      <c r="G680" t="s">
        <v>805</v>
      </c>
      <c r="H680">
        <v>1</v>
      </c>
      <c r="I680">
        <v>1130</v>
      </c>
      <c r="K680">
        <v>640</v>
      </c>
      <c r="L680">
        <v>0</v>
      </c>
      <c r="M680">
        <v>31700</v>
      </c>
      <c r="N680">
        <v>1</v>
      </c>
      <c r="O680">
        <v>0</v>
      </c>
      <c r="P680">
        <v>205</v>
      </c>
      <c r="Q680">
        <v>0</v>
      </c>
      <c r="R680">
        <v>81.81</v>
      </c>
      <c r="S680">
        <v>2019</v>
      </c>
      <c r="T680" t="e">
        <v>#N/A</v>
      </c>
      <c r="U680" t="s">
        <v>316</v>
      </c>
      <c r="V680" t="s">
        <v>326</v>
      </c>
    </row>
    <row r="681" spans="1:22" x14ac:dyDescent="0.25">
      <c r="A681" s="1">
        <v>43545</v>
      </c>
      <c r="B681">
        <v>111407</v>
      </c>
      <c r="D681">
        <v>1955619</v>
      </c>
      <c r="E681">
        <v>4235</v>
      </c>
      <c r="F681" t="s">
        <v>32</v>
      </c>
      <c r="G681" t="s">
        <v>807</v>
      </c>
      <c r="H681">
        <v>1</v>
      </c>
      <c r="I681">
        <v>1130</v>
      </c>
      <c r="K681">
        <v>640</v>
      </c>
      <c r="L681">
        <v>0</v>
      </c>
      <c r="M681">
        <v>31700</v>
      </c>
      <c r="N681">
        <v>1</v>
      </c>
      <c r="O681">
        <v>0</v>
      </c>
      <c r="P681">
        <v>205</v>
      </c>
      <c r="Q681">
        <v>0</v>
      </c>
      <c r="R681">
        <v>147.27000000000001</v>
      </c>
      <c r="S681">
        <v>2019</v>
      </c>
      <c r="T681" t="e">
        <v>#N/A</v>
      </c>
      <c r="U681" t="s">
        <v>316</v>
      </c>
      <c r="V681" t="s">
        <v>326</v>
      </c>
    </row>
    <row r="682" spans="1:22" x14ac:dyDescent="0.25">
      <c r="A682" s="1">
        <v>43545</v>
      </c>
      <c r="B682">
        <v>111419</v>
      </c>
      <c r="D682">
        <v>196619</v>
      </c>
      <c r="E682">
        <v>13080</v>
      </c>
      <c r="F682" t="s">
        <v>366</v>
      </c>
      <c r="G682" t="s">
        <v>374</v>
      </c>
      <c r="H682">
        <v>1</v>
      </c>
      <c r="I682">
        <v>2720</v>
      </c>
      <c r="K682">
        <v>640</v>
      </c>
      <c r="L682">
        <v>0</v>
      </c>
      <c r="M682">
        <v>0</v>
      </c>
      <c r="N682">
        <v>2</v>
      </c>
      <c r="O682">
        <v>0</v>
      </c>
      <c r="P682">
        <v>900</v>
      </c>
      <c r="Q682">
        <v>0</v>
      </c>
      <c r="R682">
        <v>470.84</v>
      </c>
      <c r="S682">
        <v>2019</v>
      </c>
      <c r="T682" t="e">
        <v>#N/A</v>
      </c>
      <c r="U682" t="s">
        <v>320</v>
      </c>
      <c r="V682" t="s">
        <v>326</v>
      </c>
    </row>
    <row r="683" spans="1:22" x14ac:dyDescent="0.25">
      <c r="A683" s="1">
        <v>43545</v>
      </c>
      <c r="B683">
        <v>111419</v>
      </c>
      <c r="D683">
        <v>196619</v>
      </c>
      <c r="E683">
        <v>13080</v>
      </c>
      <c r="F683" t="s">
        <v>366</v>
      </c>
      <c r="G683" t="s">
        <v>375</v>
      </c>
      <c r="H683">
        <v>1</v>
      </c>
      <c r="I683">
        <v>2720</v>
      </c>
      <c r="K683">
        <v>640</v>
      </c>
      <c r="L683">
        <v>0</v>
      </c>
      <c r="M683">
        <v>0</v>
      </c>
      <c r="N683">
        <v>4</v>
      </c>
      <c r="O683">
        <v>0</v>
      </c>
      <c r="P683">
        <v>900</v>
      </c>
      <c r="Q683">
        <v>0</v>
      </c>
      <c r="R683">
        <v>720.9</v>
      </c>
      <c r="S683">
        <v>2019</v>
      </c>
      <c r="T683" t="e">
        <v>#N/A</v>
      </c>
      <c r="U683" t="s">
        <v>320</v>
      </c>
      <c r="V683" t="s">
        <v>326</v>
      </c>
    </row>
    <row r="684" spans="1:22" x14ac:dyDescent="0.25">
      <c r="A684" s="1">
        <v>43549</v>
      </c>
      <c r="B684">
        <v>111452</v>
      </c>
      <c r="D684">
        <v>1955670</v>
      </c>
      <c r="E684">
        <v>18282</v>
      </c>
      <c r="F684" t="s">
        <v>125</v>
      </c>
      <c r="G684" t="s">
        <v>808</v>
      </c>
      <c r="H684">
        <v>1</v>
      </c>
      <c r="I684">
        <v>2810</v>
      </c>
      <c r="K684">
        <v>640</v>
      </c>
      <c r="L684">
        <v>0</v>
      </c>
      <c r="M684">
        <v>0</v>
      </c>
      <c r="N684">
        <v>90</v>
      </c>
      <c r="O684">
        <v>0</v>
      </c>
      <c r="P684">
        <v>0</v>
      </c>
      <c r="Q684">
        <v>0</v>
      </c>
      <c r="R684">
        <v>241425</v>
      </c>
      <c r="S684">
        <v>2019</v>
      </c>
      <c r="T684" t="e">
        <v>#N/A</v>
      </c>
      <c r="U684" t="s">
        <v>321</v>
      </c>
      <c r="V684" t="s">
        <v>326</v>
      </c>
    </row>
    <row r="685" spans="1:22" x14ac:dyDescent="0.25">
      <c r="A685" s="1">
        <v>43549</v>
      </c>
      <c r="B685">
        <v>111452</v>
      </c>
      <c r="D685">
        <v>1955670</v>
      </c>
      <c r="E685">
        <v>18282</v>
      </c>
      <c r="F685" t="s">
        <v>125</v>
      </c>
      <c r="G685" t="s">
        <v>809</v>
      </c>
      <c r="H685">
        <v>1</v>
      </c>
      <c r="I685">
        <v>2810</v>
      </c>
      <c r="K685">
        <v>640</v>
      </c>
      <c r="L685">
        <v>0</v>
      </c>
      <c r="M685">
        <v>0</v>
      </c>
      <c r="N685">
        <v>90</v>
      </c>
      <c r="O685">
        <v>0</v>
      </c>
      <c r="P685">
        <v>0</v>
      </c>
      <c r="Q685">
        <v>0</v>
      </c>
      <c r="R685">
        <v>86002</v>
      </c>
      <c r="S685">
        <v>2019</v>
      </c>
      <c r="T685" t="e">
        <v>#N/A</v>
      </c>
      <c r="U685" t="s">
        <v>321</v>
      </c>
      <c r="V685" t="s">
        <v>326</v>
      </c>
    </row>
    <row r="686" spans="1:22" x14ac:dyDescent="0.25">
      <c r="A686" s="1">
        <v>43557</v>
      </c>
      <c r="B686">
        <v>111461</v>
      </c>
      <c r="D686">
        <v>1955569</v>
      </c>
      <c r="E686">
        <v>5157</v>
      </c>
      <c r="F686" t="s">
        <v>46</v>
      </c>
      <c r="G686" t="s">
        <v>821</v>
      </c>
      <c r="H686">
        <v>1</v>
      </c>
      <c r="I686">
        <v>1130</v>
      </c>
      <c r="K686">
        <v>640</v>
      </c>
      <c r="L686">
        <v>0</v>
      </c>
      <c r="M686">
        <v>0</v>
      </c>
      <c r="N686">
        <v>1</v>
      </c>
      <c r="O686">
        <v>0</v>
      </c>
      <c r="P686">
        <v>0</v>
      </c>
      <c r="Q686">
        <v>0</v>
      </c>
      <c r="R686">
        <v>495</v>
      </c>
      <c r="S686">
        <v>2019</v>
      </c>
      <c r="T686" t="e">
        <v>#N/A</v>
      </c>
      <c r="U686" t="s">
        <v>316</v>
      </c>
      <c r="V686" t="s">
        <v>326</v>
      </c>
    </row>
    <row r="687" spans="1:22" x14ac:dyDescent="0.25">
      <c r="A687" s="1">
        <v>43585</v>
      </c>
      <c r="C687">
        <v>101551</v>
      </c>
      <c r="G687" t="s">
        <v>822</v>
      </c>
      <c r="H687">
        <v>1</v>
      </c>
      <c r="I687">
        <v>1130</v>
      </c>
      <c r="K687">
        <v>640</v>
      </c>
      <c r="L687">
        <v>0</v>
      </c>
      <c r="M687">
        <v>0</v>
      </c>
      <c r="N687">
        <v>1</v>
      </c>
      <c r="O687">
        <v>0</v>
      </c>
      <c r="P687">
        <v>0</v>
      </c>
      <c r="Q687">
        <v>0</v>
      </c>
      <c r="R687">
        <v>-40</v>
      </c>
      <c r="S687">
        <v>2019</v>
      </c>
      <c r="T687" t="e">
        <v>#N/A</v>
      </c>
      <c r="U687" t="s">
        <v>316</v>
      </c>
      <c r="V687" t="s">
        <v>326</v>
      </c>
    </row>
    <row r="688" spans="1:22" x14ac:dyDescent="0.25">
      <c r="A688" s="1">
        <v>43585</v>
      </c>
      <c r="C688">
        <v>101551</v>
      </c>
      <c r="G688" t="s">
        <v>822</v>
      </c>
      <c r="H688">
        <v>1</v>
      </c>
      <c r="I688">
        <v>1130</v>
      </c>
      <c r="K688">
        <v>640</v>
      </c>
      <c r="L688">
        <v>0</v>
      </c>
      <c r="M688">
        <v>0</v>
      </c>
      <c r="N688">
        <v>2</v>
      </c>
      <c r="O688">
        <v>0</v>
      </c>
      <c r="P688">
        <v>0</v>
      </c>
      <c r="Q688">
        <v>0</v>
      </c>
      <c r="R688">
        <v>-50</v>
      </c>
      <c r="S688">
        <v>2019</v>
      </c>
      <c r="T688" t="e">
        <v>#N/A</v>
      </c>
      <c r="U688" t="s">
        <v>316</v>
      </c>
      <c r="V688" t="s">
        <v>326</v>
      </c>
    </row>
    <row r="689" spans="1:22" x14ac:dyDescent="0.25">
      <c r="A689" s="1">
        <v>43557</v>
      </c>
      <c r="B689">
        <v>111458</v>
      </c>
      <c r="D689">
        <v>1955542</v>
      </c>
      <c r="E689">
        <v>4235</v>
      </c>
      <c r="F689" t="s">
        <v>32</v>
      </c>
      <c r="G689" t="s">
        <v>823</v>
      </c>
      <c r="H689">
        <v>1</v>
      </c>
      <c r="I689">
        <v>1130</v>
      </c>
      <c r="K689">
        <v>640</v>
      </c>
      <c r="L689">
        <v>0</v>
      </c>
      <c r="M689">
        <v>31700</v>
      </c>
      <c r="N689">
        <v>1</v>
      </c>
      <c r="O689">
        <v>0</v>
      </c>
      <c r="P689">
        <v>205</v>
      </c>
      <c r="Q689">
        <v>0</v>
      </c>
      <c r="R689">
        <v>127.06</v>
      </c>
      <c r="S689">
        <v>2019</v>
      </c>
      <c r="T689" t="e">
        <v>#N/A</v>
      </c>
      <c r="U689" t="s">
        <v>316</v>
      </c>
      <c r="V689" t="s">
        <v>326</v>
      </c>
    </row>
    <row r="690" spans="1:22" x14ac:dyDescent="0.25">
      <c r="A690" s="1">
        <v>43565</v>
      </c>
      <c r="B690">
        <v>111565</v>
      </c>
      <c r="D690">
        <v>1955209</v>
      </c>
      <c r="E690">
        <v>212317</v>
      </c>
      <c r="F690" t="s">
        <v>695</v>
      </c>
      <c r="G690" t="s">
        <v>798</v>
      </c>
      <c r="H690">
        <v>1</v>
      </c>
      <c r="I690">
        <v>2720</v>
      </c>
      <c r="K690">
        <v>640</v>
      </c>
      <c r="L690">
        <v>0</v>
      </c>
      <c r="M690">
        <v>0</v>
      </c>
      <c r="N690">
        <v>2</v>
      </c>
      <c r="O690">
        <v>0</v>
      </c>
      <c r="P690">
        <v>900</v>
      </c>
      <c r="Q690">
        <v>0</v>
      </c>
      <c r="R690">
        <v>1330</v>
      </c>
      <c r="S690">
        <v>2019</v>
      </c>
      <c r="T690" t="e">
        <v>#N/A</v>
      </c>
      <c r="U690" t="s">
        <v>320</v>
      </c>
      <c r="V690" t="s">
        <v>326</v>
      </c>
    </row>
    <row r="691" spans="1:22" x14ac:dyDescent="0.25">
      <c r="A691" s="1">
        <v>43565</v>
      </c>
      <c r="B691">
        <v>111565</v>
      </c>
      <c r="D691">
        <v>1955209</v>
      </c>
      <c r="E691">
        <v>212317</v>
      </c>
      <c r="F691" t="s">
        <v>695</v>
      </c>
      <c r="G691" t="s">
        <v>824</v>
      </c>
      <c r="H691">
        <v>1</v>
      </c>
      <c r="I691">
        <v>2720</v>
      </c>
      <c r="K691">
        <v>640</v>
      </c>
      <c r="L691">
        <v>0</v>
      </c>
      <c r="M691">
        <v>0</v>
      </c>
      <c r="N691">
        <v>2</v>
      </c>
      <c r="O691">
        <v>0</v>
      </c>
      <c r="P691">
        <v>900</v>
      </c>
      <c r="Q691">
        <v>0</v>
      </c>
      <c r="R691">
        <v>2545</v>
      </c>
      <c r="S691">
        <v>2019</v>
      </c>
      <c r="T691" t="e">
        <v>#N/A</v>
      </c>
      <c r="U691" t="s">
        <v>320</v>
      </c>
      <c r="V691" t="s">
        <v>326</v>
      </c>
    </row>
    <row r="692" spans="1:22" x14ac:dyDescent="0.25">
      <c r="A692" s="1">
        <v>43565</v>
      </c>
      <c r="B692">
        <v>111565</v>
      </c>
      <c r="D692">
        <v>1955209</v>
      </c>
      <c r="E692">
        <v>212317</v>
      </c>
      <c r="F692" t="s">
        <v>695</v>
      </c>
      <c r="G692" t="s">
        <v>824</v>
      </c>
      <c r="H692">
        <v>1</v>
      </c>
      <c r="I692">
        <v>2720</v>
      </c>
      <c r="K692">
        <v>640</v>
      </c>
      <c r="L692">
        <v>0</v>
      </c>
      <c r="M692">
        <v>0</v>
      </c>
      <c r="N692">
        <v>2</v>
      </c>
      <c r="O692">
        <v>0</v>
      </c>
      <c r="P692">
        <v>900</v>
      </c>
      <c r="Q692">
        <v>0</v>
      </c>
      <c r="R692">
        <v>3725</v>
      </c>
      <c r="S692">
        <v>2019</v>
      </c>
      <c r="T692" t="e">
        <v>#N/A</v>
      </c>
      <c r="U692" t="s">
        <v>320</v>
      </c>
      <c r="V692" t="s">
        <v>326</v>
      </c>
    </row>
    <row r="693" spans="1:22" x14ac:dyDescent="0.25">
      <c r="A693" s="1">
        <v>43573</v>
      </c>
      <c r="B693">
        <v>111632</v>
      </c>
      <c r="D693">
        <v>1955200</v>
      </c>
      <c r="E693">
        <v>12109</v>
      </c>
      <c r="F693" t="s">
        <v>748</v>
      </c>
      <c r="G693" t="s">
        <v>749</v>
      </c>
      <c r="H693">
        <v>1</v>
      </c>
      <c r="I693">
        <v>2720</v>
      </c>
      <c r="K693">
        <v>640</v>
      </c>
      <c r="L693">
        <v>0</v>
      </c>
      <c r="M693">
        <v>0</v>
      </c>
      <c r="N693">
        <v>2</v>
      </c>
      <c r="O693">
        <v>0</v>
      </c>
      <c r="P693">
        <v>900</v>
      </c>
      <c r="Q693">
        <v>0</v>
      </c>
      <c r="R693">
        <v>249.2</v>
      </c>
      <c r="S693">
        <v>2019</v>
      </c>
      <c r="T693" t="e">
        <v>#N/A</v>
      </c>
      <c r="U693" t="s">
        <v>320</v>
      </c>
      <c r="V693" t="s">
        <v>326</v>
      </c>
    </row>
    <row r="694" spans="1:22" x14ac:dyDescent="0.25">
      <c r="A694" s="1">
        <v>43557</v>
      </c>
      <c r="B694">
        <v>111470</v>
      </c>
      <c r="D694">
        <v>196619</v>
      </c>
      <c r="E694">
        <v>13080</v>
      </c>
      <c r="F694" t="s">
        <v>366</v>
      </c>
      <c r="G694" t="s">
        <v>367</v>
      </c>
      <c r="H694">
        <v>1</v>
      </c>
      <c r="I694">
        <v>2720</v>
      </c>
      <c r="K694">
        <v>640</v>
      </c>
      <c r="L694">
        <v>0</v>
      </c>
      <c r="M694">
        <v>0</v>
      </c>
      <c r="N694">
        <v>3</v>
      </c>
      <c r="O694">
        <v>0</v>
      </c>
      <c r="P694">
        <v>900</v>
      </c>
      <c r="Q694">
        <v>0</v>
      </c>
      <c r="R694">
        <v>429.32</v>
      </c>
      <c r="S694">
        <v>2019</v>
      </c>
      <c r="T694" t="e">
        <v>#N/A</v>
      </c>
      <c r="U694" t="s">
        <v>320</v>
      </c>
      <c r="V694" t="s">
        <v>326</v>
      </c>
    </row>
    <row r="695" spans="1:22" x14ac:dyDescent="0.25">
      <c r="A695" s="1">
        <v>43585</v>
      </c>
      <c r="B695">
        <v>111687</v>
      </c>
      <c r="D695">
        <v>196619</v>
      </c>
      <c r="E695">
        <v>13080</v>
      </c>
      <c r="F695" t="s">
        <v>366</v>
      </c>
      <c r="G695" t="s">
        <v>368</v>
      </c>
      <c r="H695">
        <v>1</v>
      </c>
      <c r="I695">
        <v>2720</v>
      </c>
      <c r="K695">
        <v>640</v>
      </c>
      <c r="L695">
        <v>0</v>
      </c>
      <c r="M695">
        <v>0</v>
      </c>
      <c r="N695">
        <v>8</v>
      </c>
      <c r="O695">
        <v>0</v>
      </c>
      <c r="P695">
        <v>900</v>
      </c>
      <c r="Q695">
        <v>0</v>
      </c>
      <c r="R695">
        <v>15.34</v>
      </c>
      <c r="S695">
        <v>2019</v>
      </c>
      <c r="T695" t="e">
        <v>#N/A</v>
      </c>
      <c r="U695" t="s">
        <v>320</v>
      </c>
      <c r="V695" t="s">
        <v>326</v>
      </c>
    </row>
    <row r="696" spans="1:22" x14ac:dyDescent="0.25">
      <c r="A696" s="1">
        <v>43599</v>
      </c>
      <c r="B696">
        <v>591056</v>
      </c>
      <c r="D696">
        <v>295</v>
      </c>
      <c r="E696">
        <v>900019</v>
      </c>
      <c r="F696" t="s">
        <v>825</v>
      </c>
      <c r="G696" t="s">
        <v>826</v>
      </c>
      <c r="H696">
        <v>1</v>
      </c>
      <c r="I696">
        <v>1110</v>
      </c>
      <c r="K696">
        <v>640</v>
      </c>
      <c r="L696">
        <v>0</v>
      </c>
      <c r="M696">
        <v>0</v>
      </c>
      <c r="N696">
        <v>3</v>
      </c>
      <c r="O696">
        <v>0</v>
      </c>
      <c r="P696">
        <v>0</v>
      </c>
      <c r="Q696">
        <v>0</v>
      </c>
      <c r="R696">
        <v>121.28</v>
      </c>
      <c r="S696">
        <v>2019</v>
      </c>
      <c r="T696" t="e">
        <v>#N/A</v>
      </c>
      <c r="U696" t="s">
        <v>316</v>
      </c>
      <c r="V696" t="s">
        <v>326</v>
      </c>
    </row>
    <row r="697" spans="1:22" x14ac:dyDescent="0.25">
      <c r="A697" s="1">
        <v>43599</v>
      </c>
      <c r="B697">
        <v>591056</v>
      </c>
      <c r="D697">
        <v>296</v>
      </c>
      <c r="E697">
        <v>900019</v>
      </c>
      <c r="F697" t="s">
        <v>825</v>
      </c>
      <c r="G697" t="s">
        <v>827</v>
      </c>
      <c r="H697">
        <v>1</v>
      </c>
      <c r="I697">
        <v>1110</v>
      </c>
      <c r="K697">
        <v>640</v>
      </c>
      <c r="L697">
        <v>0</v>
      </c>
      <c r="M697">
        <v>0</v>
      </c>
      <c r="N697">
        <v>3</v>
      </c>
      <c r="O697">
        <v>0</v>
      </c>
      <c r="P697">
        <v>0</v>
      </c>
      <c r="Q697">
        <v>0</v>
      </c>
      <c r="R697">
        <v>7620</v>
      </c>
      <c r="S697">
        <v>2019</v>
      </c>
      <c r="T697" t="e">
        <v>#N/A</v>
      </c>
      <c r="U697" t="s">
        <v>316</v>
      </c>
      <c r="V697" t="s">
        <v>326</v>
      </c>
    </row>
    <row r="698" spans="1:22" x14ac:dyDescent="0.25">
      <c r="A698" s="1">
        <v>43599</v>
      </c>
      <c r="B698">
        <v>591056</v>
      </c>
      <c r="D698">
        <v>295</v>
      </c>
      <c r="E698">
        <v>900019</v>
      </c>
      <c r="F698" t="s">
        <v>825</v>
      </c>
      <c r="G698" t="s">
        <v>826</v>
      </c>
      <c r="H698">
        <v>1</v>
      </c>
      <c r="I698">
        <v>1110</v>
      </c>
      <c r="K698">
        <v>640</v>
      </c>
      <c r="L698">
        <v>0</v>
      </c>
      <c r="M698">
        <v>0</v>
      </c>
      <c r="N698">
        <v>4</v>
      </c>
      <c r="O698">
        <v>0</v>
      </c>
      <c r="P698">
        <v>0</v>
      </c>
      <c r="Q698">
        <v>0</v>
      </c>
      <c r="R698">
        <v>121.28</v>
      </c>
      <c r="S698">
        <v>2019</v>
      </c>
      <c r="T698" t="e">
        <v>#N/A</v>
      </c>
      <c r="U698" t="s">
        <v>316</v>
      </c>
      <c r="V698" t="s">
        <v>326</v>
      </c>
    </row>
    <row r="699" spans="1:22" x14ac:dyDescent="0.25">
      <c r="A699" s="1">
        <v>43599</v>
      </c>
      <c r="B699">
        <v>591056</v>
      </c>
      <c r="D699">
        <v>295</v>
      </c>
      <c r="E699">
        <v>900019</v>
      </c>
      <c r="F699" t="s">
        <v>825</v>
      </c>
      <c r="G699" t="s">
        <v>826</v>
      </c>
      <c r="H699">
        <v>1</v>
      </c>
      <c r="I699">
        <v>1110</v>
      </c>
      <c r="K699">
        <v>640</v>
      </c>
      <c r="L699">
        <v>0</v>
      </c>
      <c r="M699">
        <v>0</v>
      </c>
      <c r="N699">
        <v>8</v>
      </c>
      <c r="O699">
        <v>0</v>
      </c>
      <c r="P699">
        <v>0</v>
      </c>
      <c r="Q699">
        <v>0</v>
      </c>
      <c r="R699">
        <v>121.28</v>
      </c>
      <c r="S699">
        <v>2019</v>
      </c>
      <c r="T699" t="e">
        <v>#N/A</v>
      </c>
      <c r="U699" t="s">
        <v>316</v>
      </c>
      <c r="V699" t="s">
        <v>326</v>
      </c>
    </row>
    <row r="700" spans="1:22" x14ac:dyDescent="0.25">
      <c r="A700" s="1">
        <v>43599</v>
      </c>
      <c r="B700">
        <v>591056</v>
      </c>
      <c r="D700">
        <v>295</v>
      </c>
      <c r="E700">
        <v>900019</v>
      </c>
      <c r="F700" t="s">
        <v>825</v>
      </c>
      <c r="G700" t="s">
        <v>828</v>
      </c>
      <c r="H700">
        <v>1</v>
      </c>
      <c r="I700">
        <v>1120</v>
      </c>
      <c r="K700">
        <v>640</v>
      </c>
      <c r="L700">
        <v>0</v>
      </c>
      <c r="M700">
        <v>0</v>
      </c>
      <c r="N700">
        <v>10</v>
      </c>
      <c r="O700">
        <v>0</v>
      </c>
      <c r="P700">
        <v>0</v>
      </c>
      <c r="Q700">
        <v>0</v>
      </c>
      <c r="R700">
        <v>4702.5</v>
      </c>
      <c r="S700">
        <v>2019</v>
      </c>
      <c r="T700" t="e">
        <v>#N/A</v>
      </c>
      <c r="U700" t="s">
        <v>316</v>
      </c>
      <c r="V700" t="s">
        <v>326</v>
      </c>
    </row>
    <row r="701" spans="1:22" x14ac:dyDescent="0.25">
      <c r="A701" s="1">
        <v>43599</v>
      </c>
      <c r="B701">
        <v>591056</v>
      </c>
      <c r="D701">
        <v>295</v>
      </c>
      <c r="E701">
        <v>900019</v>
      </c>
      <c r="F701" t="s">
        <v>825</v>
      </c>
      <c r="G701" t="s">
        <v>829</v>
      </c>
      <c r="H701">
        <v>1</v>
      </c>
      <c r="I701">
        <v>1120</v>
      </c>
      <c r="K701">
        <v>640</v>
      </c>
      <c r="L701">
        <v>0</v>
      </c>
      <c r="M701">
        <v>0</v>
      </c>
      <c r="N701">
        <v>10</v>
      </c>
      <c r="O701">
        <v>0</v>
      </c>
      <c r="P701">
        <v>0</v>
      </c>
      <c r="Q701">
        <v>0</v>
      </c>
      <c r="R701">
        <v>15043</v>
      </c>
      <c r="S701">
        <v>2019</v>
      </c>
      <c r="T701" t="e">
        <v>#N/A</v>
      </c>
      <c r="U701" t="s">
        <v>316</v>
      </c>
      <c r="V701" t="s">
        <v>326</v>
      </c>
    </row>
    <row r="702" spans="1:22" x14ac:dyDescent="0.25">
      <c r="A702" s="1">
        <v>43599</v>
      </c>
      <c r="B702">
        <v>591056</v>
      </c>
      <c r="D702">
        <v>295</v>
      </c>
      <c r="E702">
        <v>900019</v>
      </c>
      <c r="F702" t="s">
        <v>825</v>
      </c>
      <c r="G702" t="s">
        <v>826</v>
      </c>
      <c r="H702">
        <v>1</v>
      </c>
      <c r="I702">
        <v>1120</v>
      </c>
      <c r="K702">
        <v>640</v>
      </c>
      <c r="L702">
        <v>0</v>
      </c>
      <c r="M702">
        <v>0</v>
      </c>
      <c r="N702">
        <v>10</v>
      </c>
      <c r="O702">
        <v>0</v>
      </c>
      <c r="P702">
        <v>0</v>
      </c>
      <c r="Q702">
        <v>0</v>
      </c>
      <c r="R702">
        <v>121.29</v>
      </c>
      <c r="S702">
        <v>2019</v>
      </c>
      <c r="T702" t="e">
        <v>#N/A</v>
      </c>
      <c r="U702" t="s">
        <v>316</v>
      </c>
      <c r="V702" t="s">
        <v>326</v>
      </c>
    </row>
    <row r="703" spans="1:22" x14ac:dyDescent="0.25">
      <c r="A703" s="1">
        <v>43599</v>
      </c>
      <c r="B703">
        <v>591056</v>
      </c>
      <c r="D703">
        <v>295</v>
      </c>
      <c r="E703">
        <v>900019</v>
      </c>
      <c r="F703" t="s">
        <v>825</v>
      </c>
      <c r="G703" t="s">
        <v>828</v>
      </c>
      <c r="H703">
        <v>1</v>
      </c>
      <c r="I703">
        <v>1120</v>
      </c>
      <c r="K703">
        <v>640</v>
      </c>
      <c r="L703">
        <v>0</v>
      </c>
      <c r="M703">
        <v>0</v>
      </c>
      <c r="N703">
        <v>11</v>
      </c>
      <c r="O703">
        <v>0</v>
      </c>
      <c r="P703">
        <v>0</v>
      </c>
      <c r="Q703">
        <v>0</v>
      </c>
      <c r="R703">
        <v>4702.5</v>
      </c>
      <c r="S703">
        <v>2019</v>
      </c>
      <c r="T703" t="e">
        <v>#N/A</v>
      </c>
      <c r="U703" t="s">
        <v>316</v>
      </c>
      <c r="V703" t="s">
        <v>326</v>
      </c>
    </row>
    <row r="704" spans="1:22" x14ac:dyDescent="0.25">
      <c r="A704" s="1">
        <v>43599</v>
      </c>
      <c r="B704">
        <v>591056</v>
      </c>
      <c r="D704">
        <v>295</v>
      </c>
      <c r="E704">
        <v>900019</v>
      </c>
      <c r="F704" t="s">
        <v>825</v>
      </c>
      <c r="G704" t="s">
        <v>829</v>
      </c>
      <c r="H704">
        <v>1</v>
      </c>
      <c r="I704">
        <v>1120</v>
      </c>
      <c r="K704">
        <v>640</v>
      </c>
      <c r="L704">
        <v>0</v>
      </c>
      <c r="M704">
        <v>0</v>
      </c>
      <c r="N704">
        <v>11</v>
      </c>
      <c r="O704">
        <v>0</v>
      </c>
      <c r="P704">
        <v>0</v>
      </c>
      <c r="Q704">
        <v>0</v>
      </c>
      <c r="R704">
        <v>15043</v>
      </c>
      <c r="S704">
        <v>2019</v>
      </c>
      <c r="T704" t="e">
        <v>#N/A</v>
      </c>
      <c r="U704" t="s">
        <v>316</v>
      </c>
      <c r="V704" t="s">
        <v>326</v>
      </c>
    </row>
    <row r="705" spans="1:22" x14ac:dyDescent="0.25">
      <c r="A705" s="1">
        <v>43599</v>
      </c>
      <c r="B705">
        <v>591056</v>
      </c>
      <c r="D705">
        <v>295</v>
      </c>
      <c r="E705">
        <v>900019</v>
      </c>
      <c r="F705" t="s">
        <v>825</v>
      </c>
      <c r="G705" t="s">
        <v>826</v>
      </c>
      <c r="H705">
        <v>1</v>
      </c>
      <c r="I705">
        <v>1120</v>
      </c>
      <c r="K705">
        <v>640</v>
      </c>
      <c r="L705">
        <v>0</v>
      </c>
      <c r="M705">
        <v>0</v>
      </c>
      <c r="N705">
        <v>11</v>
      </c>
      <c r="O705">
        <v>0</v>
      </c>
      <c r="P705">
        <v>0</v>
      </c>
      <c r="Q705">
        <v>0</v>
      </c>
      <c r="R705">
        <v>121.29</v>
      </c>
      <c r="S705">
        <v>2019</v>
      </c>
      <c r="T705" t="e">
        <v>#N/A</v>
      </c>
      <c r="U705" t="s">
        <v>316</v>
      </c>
      <c r="V705" t="s">
        <v>326</v>
      </c>
    </row>
    <row r="706" spans="1:22" x14ac:dyDescent="0.25">
      <c r="A706" s="1">
        <v>43599</v>
      </c>
      <c r="B706">
        <v>591056</v>
      </c>
      <c r="D706">
        <v>295</v>
      </c>
      <c r="E706">
        <v>900019</v>
      </c>
      <c r="F706" t="s">
        <v>825</v>
      </c>
      <c r="G706" t="s">
        <v>828</v>
      </c>
      <c r="H706">
        <v>1</v>
      </c>
      <c r="I706">
        <v>1130</v>
      </c>
      <c r="K706">
        <v>640</v>
      </c>
      <c r="L706">
        <v>0</v>
      </c>
      <c r="M706">
        <v>0</v>
      </c>
      <c r="N706">
        <v>1</v>
      </c>
      <c r="O706">
        <v>0</v>
      </c>
      <c r="P706">
        <v>0</v>
      </c>
      <c r="Q706">
        <v>0</v>
      </c>
      <c r="R706">
        <v>4702.5</v>
      </c>
      <c r="S706">
        <v>2019</v>
      </c>
      <c r="T706" t="e">
        <v>#N/A</v>
      </c>
      <c r="U706" t="s">
        <v>316</v>
      </c>
      <c r="V706" t="s">
        <v>326</v>
      </c>
    </row>
    <row r="707" spans="1:22" x14ac:dyDescent="0.25">
      <c r="A707" s="1">
        <v>43599</v>
      </c>
      <c r="B707">
        <v>591056</v>
      </c>
      <c r="D707">
        <v>295</v>
      </c>
      <c r="E707">
        <v>900019</v>
      </c>
      <c r="F707" t="s">
        <v>825</v>
      </c>
      <c r="G707" t="s">
        <v>829</v>
      </c>
      <c r="H707">
        <v>1</v>
      </c>
      <c r="I707">
        <v>1130</v>
      </c>
      <c r="K707">
        <v>640</v>
      </c>
      <c r="L707">
        <v>0</v>
      </c>
      <c r="M707">
        <v>0</v>
      </c>
      <c r="N707">
        <v>1</v>
      </c>
      <c r="O707">
        <v>0</v>
      </c>
      <c r="P707">
        <v>0</v>
      </c>
      <c r="Q707">
        <v>0</v>
      </c>
      <c r="R707">
        <v>15043</v>
      </c>
      <c r="S707">
        <v>2019</v>
      </c>
      <c r="T707" t="e">
        <v>#N/A</v>
      </c>
      <c r="U707" t="s">
        <v>316</v>
      </c>
      <c r="V707" t="s">
        <v>326</v>
      </c>
    </row>
    <row r="708" spans="1:22" x14ac:dyDescent="0.25">
      <c r="A708" s="1">
        <v>43599</v>
      </c>
      <c r="B708">
        <v>591056</v>
      </c>
      <c r="D708">
        <v>295</v>
      </c>
      <c r="E708">
        <v>900019</v>
      </c>
      <c r="F708" t="s">
        <v>825</v>
      </c>
      <c r="G708" t="s">
        <v>826</v>
      </c>
      <c r="H708">
        <v>1</v>
      </c>
      <c r="I708">
        <v>1130</v>
      </c>
      <c r="K708">
        <v>640</v>
      </c>
      <c r="L708">
        <v>0</v>
      </c>
      <c r="M708">
        <v>0</v>
      </c>
      <c r="N708">
        <v>1</v>
      </c>
      <c r="O708">
        <v>0</v>
      </c>
      <c r="P708">
        <v>0</v>
      </c>
      <c r="Q708">
        <v>0</v>
      </c>
      <c r="R708">
        <v>121.29</v>
      </c>
      <c r="S708">
        <v>2019</v>
      </c>
      <c r="T708" t="e">
        <v>#N/A</v>
      </c>
      <c r="U708" t="s">
        <v>316</v>
      </c>
      <c r="V708" t="s">
        <v>326</v>
      </c>
    </row>
    <row r="709" spans="1:22" x14ac:dyDescent="0.25">
      <c r="A709" s="1">
        <v>43599</v>
      </c>
      <c r="B709">
        <v>591056</v>
      </c>
      <c r="D709">
        <v>296</v>
      </c>
      <c r="E709">
        <v>900019</v>
      </c>
      <c r="F709" t="s">
        <v>825</v>
      </c>
      <c r="G709" t="s">
        <v>830</v>
      </c>
      <c r="H709">
        <v>1</v>
      </c>
      <c r="I709">
        <v>1130</v>
      </c>
      <c r="K709">
        <v>640</v>
      </c>
      <c r="L709">
        <v>0</v>
      </c>
      <c r="M709">
        <v>0</v>
      </c>
      <c r="N709">
        <v>1</v>
      </c>
      <c r="O709">
        <v>0</v>
      </c>
      <c r="P709">
        <v>205</v>
      </c>
      <c r="Q709">
        <v>0</v>
      </c>
      <c r="R709">
        <v>-127.06</v>
      </c>
      <c r="S709">
        <v>2019</v>
      </c>
      <c r="T709" t="e">
        <v>#N/A</v>
      </c>
      <c r="U709" t="s">
        <v>316</v>
      </c>
      <c r="V709" t="s">
        <v>326</v>
      </c>
    </row>
    <row r="710" spans="1:22" x14ac:dyDescent="0.25">
      <c r="A710" s="1">
        <v>43599</v>
      </c>
      <c r="B710">
        <v>591056</v>
      </c>
      <c r="D710">
        <v>295</v>
      </c>
      <c r="E710">
        <v>900019</v>
      </c>
      <c r="F710" t="s">
        <v>825</v>
      </c>
      <c r="G710" t="s">
        <v>828</v>
      </c>
      <c r="H710">
        <v>1</v>
      </c>
      <c r="I710">
        <v>1130</v>
      </c>
      <c r="K710">
        <v>640</v>
      </c>
      <c r="L710">
        <v>0</v>
      </c>
      <c r="M710">
        <v>0</v>
      </c>
      <c r="N710">
        <v>2</v>
      </c>
      <c r="O710">
        <v>0</v>
      </c>
      <c r="P710">
        <v>0</v>
      </c>
      <c r="Q710">
        <v>0</v>
      </c>
      <c r="R710">
        <v>4702.5</v>
      </c>
      <c r="S710">
        <v>2019</v>
      </c>
      <c r="T710" t="e">
        <v>#N/A</v>
      </c>
      <c r="U710" t="s">
        <v>316</v>
      </c>
      <c r="V710" t="s">
        <v>326</v>
      </c>
    </row>
    <row r="711" spans="1:22" x14ac:dyDescent="0.25">
      <c r="A711" s="1">
        <v>43599</v>
      </c>
      <c r="B711">
        <v>591056</v>
      </c>
      <c r="D711">
        <v>295</v>
      </c>
      <c r="E711">
        <v>900019</v>
      </c>
      <c r="F711" t="s">
        <v>825</v>
      </c>
      <c r="G711" t="s">
        <v>829</v>
      </c>
      <c r="H711">
        <v>1</v>
      </c>
      <c r="I711">
        <v>1130</v>
      </c>
      <c r="K711">
        <v>640</v>
      </c>
      <c r="L711">
        <v>0</v>
      </c>
      <c r="M711">
        <v>0</v>
      </c>
      <c r="N711">
        <v>2</v>
      </c>
      <c r="O711">
        <v>0</v>
      </c>
      <c r="P711">
        <v>0</v>
      </c>
      <c r="Q711">
        <v>0</v>
      </c>
      <c r="R711">
        <v>15043</v>
      </c>
      <c r="S711">
        <v>2019</v>
      </c>
      <c r="T711" t="e">
        <v>#N/A</v>
      </c>
      <c r="U711" t="s">
        <v>316</v>
      </c>
      <c r="V711" t="s">
        <v>326</v>
      </c>
    </row>
    <row r="712" spans="1:22" x14ac:dyDescent="0.25">
      <c r="A712" s="1">
        <v>43599</v>
      </c>
      <c r="B712">
        <v>591056</v>
      </c>
      <c r="D712">
        <v>295</v>
      </c>
      <c r="E712">
        <v>900019</v>
      </c>
      <c r="F712" t="s">
        <v>825</v>
      </c>
      <c r="G712" t="s">
        <v>826</v>
      </c>
      <c r="H712">
        <v>1</v>
      </c>
      <c r="I712">
        <v>1130</v>
      </c>
      <c r="K712">
        <v>640</v>
      </c>
      <c r="L712">
        <v>0</v>
      </c>
      <c r="M712">
        <v>0</v>
      </c>
      <c r="N712">
        <v>2</v>
      </c>
      <c r="O712">
        <v>0</v>
      </c>
      <c r="P712">
        <v>0</v>
      </c>
      <c r="Q712">
        <v>0</v>
      </c>
      <c r="R712">
        <v>121.29</v>
      </c>
      <c r="S712">
        <v>2019</v>
      </c>
      <c r="T712" t="e">
        <v>#N/A</v>
      </c>
      <c r="U712" t="s">
        <v>316</v>
      </c>
      <c r="V712" t="s">
        <v>326</v>
      </c>
    </row>
    <row r="713" spans="1:22" x14ac:dyDescent="0.25">
      <c r="A713" s="1">
        <v>43599</v>
      </c>
      <c r="B713">
        <v>591056</v>
      </c>
      <c r="D713">
        <v>296</v>
      </c>
      <c r="E713">
        <v>900019</v>
      </c>
      <c r="F713" t="s">
        <v>825</v>
      </c>
      <c r="G713" t="s">
        <v>831</v>
      </c>
      <c r="H713">
        <v>1</v>
      </c>
      <c r="I713">
        <v>1130</v>
      </c>
      <c r="K713">
        <v>640</v>
      </c>
      <c r="L713">
        <v>0</v>
      </c>
      <c r="M713">
        <v>31700</v>
      </c>
      <c r="N713">
        <v>1</v>
      </c>
      <c r="O713">
        <v>0</v>
      </c>
      <c r="P713">
        <v>0</v>
      </c>
      <c r="Q713">
        <v>0</v>
      </c>
      <c r="R713">
        <v>-1.4</v>
      </c>
      <c r="S713">
        <v>2019</v>
      </c>
      <c r="T713" t="e">
        <v>#N/A</v>
      </c>
      <c r="U713" t="s">
        <v>316</v>
      </c>
      <c r="V713" t="s">
        <v>326</v>
      </c>
    </row>
    <row r="714" spans="1:22" x14ac:dyDescent="0.25">
      <c r="A714" s="1">
        <v>43599</v>
      </c>
      <c r="B714">
        <v>591056</v>
      </c>
      <c r="D714">
        <v>295</v>
      </c>
      <c r="E714">
        <v>900019</v>
      </c>
      <c r="F714" t="s">
        <v>825</v>
      </c>
      <c r="G714" t="s">
        <v>828</v>
      </c>
      <c r="H714">
        <v>1</v>
      </c>
      <c r="I714">
        <v>1130</v>
      </c>
      <c r="K714">
        <v>640</v>
      </c>
      <c r="L714">
        <v>0</v>
      </c>
      <c r="M714">
        <v>31700</v>
      </c>
      <c r="N714">
        <v>1</v>
      </c>
      <c r="O714">
        <v>0</v>
      </c>
      <c r="P714">
        <v>205</v>
      </c>
      <c r="Q714">
        <v>0</v>
      </c>
      <c r="R714">
        <v>-18810</v>
      </c>
      <c r="S714">
        <v>2019</v>
      </c>
      <c r="T714" t="e">
        <v>#N/A</v>
      </c>
      <c r="U714" t="s">
        <v>316</v>
      </c>
      <c r="V714" t="s">
        <v>326</v>
      </c>
    </row>
    <row r="715" spans="1:22" x14ac:dyDescent="0.25">
      <c r="A715" s="1">
        <v>43599</v>
      </c>
      <c r="B715">
        <v>591056</v>
      </c>
      <c r="D715">
        <v>295</v>
      </c>
      <c r="E715">
        <v>900019</v>
      </c>
      <c r="F715" t="s">
        <v>825</v>
      </c>
      <c r="G715" t="s">
        <v>829</v>
      </c>
      <c r="H715">
        <v>1</v>
      </c>
      <c r="I715">
        <v>1130</v>
      </c>
      <c r="K715">
        <v>640</v>
      </c>
      <c r="L715">
        <v>0</v>
      </c>
      <c r="M715">
        <v>31700</v>
      </c>
      <c r="N715">
        <v>1</v>
      </c>
      <c r="O715">
        <v>0</v>
      </c>
      <c r="P715">
        <v>205</v>
      </c>
      <c r="Q715">
        <v>0</v>
      </c>
      <c r="R715">
        <v>-43248</v>
      </c>
      <c r="S715">
        <v>2019</v>
      </c>
      <c r="T715" t="e">
        <v>#N/A</v>
      </c>
      <c r="U715" t="s">
        <v>316</v>
      </c>
      <c r="V715" t="s">
        <v>326</v>
      </c>
    </row>
    <row r="716" spans="1:22" x14ac:dyDescent="0.25">
      <c r="A716" s="1">
        <v>43599</v>
      </c>
      <c r="B716">
        <v>591056</v>
      </c>
      <c r="D716">
        <v>295</v>
      </c>
      <c r="E716">
        <v>900019</v>
      </c>
      <c r="F716" t="s">
        <v>825</v>
      </c>
      <c r="G716" t="s">
        <v>829</v>
      </c>
      <c r="H716">
        <v>1</v>
      </c>
      <c r="I716">
        <v>1130</v>
      </c>
      <c r="K716">
        <v>640</v>
      </c>
      <c r="L716">
        <v>0</v>
      </c>
      <c r="M716">
        <v>31700</v>
      </c>
      <c r="N716">
        <v>1</v>
      </c>
      <c r="O716">
        <v>0</v>
      </c>
      <c r="P716">
        <v>205</v>
      </c>
      <c r="Q716">
        <v>0</v>
      </c>
      <c r="R716">
        <v>-16037</v>
      </c>
      <c r="S716">
        <v>2019</v>
      </c>
      <c r="T716" t="e">
        <v>#N/A</v>
      </c>
      <c r="U716" t="s">
        <v>316</v>
      </c>
      <c r="V716" t="s">
        <v>326</v>
      </c>
    </row>
    <row r="717" spans="1:22" x14ac:dyDescent="0.25">
      <c r="A717" s="1">
        <v>43599</v>
      </c>
      <c r="B717">
        <v>591056</v>
      </c>
      <c r="D717">
        <v>295</v>
      </c>
      <c r="E717">
        <v>900019</v>
      </c>
      <c r="F717" t="s">
        <v>825</v>
      </c>
      <c r="G717" t="s">
        <v>829</v>
      </c>
      <c r="H717">
        <v>1</v>
      </c>
      <c r="I717">
        <v>1130</v>
      </c>
      <c r="K717">
        <v>640</v>
      </c>
      <c r="L717">
        <v>0</v>
      </c>
      <c r="M717">
        <v>31700</v>
      </c>
      <c r="N717">
        <v>1</v>
      </c>
      <c r="O717">
        <v>0</v>
      </c>
      <c r="P717">
        <v>205</v>
      </c>
      <c r="Q717">
        <v>0</v>
      </c>
      <c r="R717">
        <v>-675</v>
      </c>
      <c r="S717">
        <v>2019</v>
      </c>
      <c r="T717" t="e">
        <v>#N/A</v>
      </c>
      <c r="U717" t="s">
        <v>316</v>
      </c>
      <c r="V717" t="s">
        <v>326</v>
      </c>
    </row>
    <row r="718" spans="1:22" x14ac:dyDescent="0.25">
      <c r="A718" s="1">
        <v>43599</v>
      </c>
      <c r="B718">
        <v>591056</v>
      </c>
      <c r="D718">
        <v>295</v>
      </c>
      <c r="E718">
        <v>900019</v>
      </c>
      <c r="F718" t="s">
        <v>825</v>
      </c>
      <c r="G718" t="s">
        <v>829</v>
      </c>
      <c r="H718">
        <v>1</v>
      </c>
      <c r="I718">
        <v>1130</v>
      </c>
      <c r="K718">
        <v>640</v>
      </c>
      <c r="L718">
        <v>0</v>
      </c>
      <c r="M718">
        <v>31700</v>
      </c>
      <c r="N718">
        <v>1</v>
      </c>
      <c r="O718">
        <v>0</v>
      </c>
      <c r="P718">
        <v>205</v>
      </c>
      <c r="Q718">
        <v>0</v>
      </c>
      <c r="R718">
        <v>-212</v>
      </c>
      <c r="S718">
        <v>2019</v>
      </c>
      <c r="T718" t="e">
        <v>#N/A</v>
      </c>
      <c r="U718" t="s">
        <v>316</v>
      </c>
      <c r="V718" t="s">
        <v>326</v>
      </c>
    </row>
    <row r="719" spans="1:22" x14ac:dyDescent="0.25">
      <c r="A719" s="1">
        <v>43599</v>
      </c>
      <c r="B719">
        <v>591056</v>
      </c>
      <c r="D719">
        <v>295</v>
      </c>
      <c r="E719">
        <v>900019</v>
      </c>
      <c r="F719" t="s">
        <v>825</v>
      </c>
      <c r="G719" t="s">
        <v>832</v>
      </c>
      <c r="H719">
        <v>1</v>
      </c>
      <c r="I719">
        <v>1130</v>
      </c>
      <c r="K719">
        <v>640</v>
      </c>
      <c r="L719">
        <v>0</v>
      </c>
      <c r="M719">
        <v>31700</v>
      </c>
      <c r="N719">
        <v>1</v>
      </c>
      <c r="O719">
        <v>0</v>
      </c>
      <c r="P719">
        <v>205</v>
      </c>
      <c r="Q719">
        <v>0</v>
      </c>
      <c r="R719">
        <v>-6800</v>
      </c>
      <c r="S719">
        <v>2019</v>
      </c>
      <c r="T719" t="e">
        <v>#N/A</v>
      </c>
      <c r="U719" t="s">
        <v>316</v>
      </c>
      <c r="V719" t="s">
        <v>326</v>
      </c>
    </row>
    <row r="720" spans="1:22" x14ac:dyDescent="0.25">
      <c r="A720" s="1">
        <v>43599</v>
      </c>
      <c r="B720">
        <v>591056</v>
      </c>
      <c r="D720">
        <v>295</v>
      </c>
      <c r="E720">
        <v>900019</v>
      </c>
      <c r="F720" t="s">
        <v>825</v>
      </c>
      <c r="G720" t="s">
        <v>833</v>
      </c>
      <c r="H720">
        <v>1</v>
      </c>
      <c r="I720">
        <v>1130</v>
      </c>
      <c r="K720">
        <v>640</v>
      </c>
      <c r="L720">
        <v>0</v>
      </c>
      <c r="M720">
        <v>31700</v>
      </c>
      <c r="N720">
        <v>1</v>
      </c>
      <c r="O720">
        <v>0</v>
      </c>
      <c r="P720">
        <v>205</v>
      </c>
      <c r="Q720">
        <v>0</v>
      </c>
      <c r="R720">
        <v>-22737.75</v>
      </c>
      <c r="S720">
        <v>2019</v>
      </c>
      <c r="T720" t="e">
        <v>#N/A</v>
      </c>
      <c r="U720" t="s">
        <v>316</v>
      </c>
      <c r="V720" t="s">
        <v>326</v>
      </c>
    </row>
    <row r="721" spans="1:22" x14ac:dyDescent="0.25">
      <c r="A721" s="1">
        <v>43599</v>
      </c>
      <c r="B721">
        <v>591056</v>
      </c>
      <c r="D721">
        <v>295</v>
      </c>
      <c r="E721">
        <v>900019</v>
      </c>
      <c r="F721" t="s">
        <v>825</v>
      </c>
      <c r="G721" t="s">
        <v>826</v>
      </c>
      <c r="H721">
        <v>1</v>
      </c>
      <c r="I721">
        <v>1130</v>
      </c>
      <c r="K721">
        <v>640</v>
      </c>
      <c r="L721">
        <v>0</v>
      </c>
      <c r="M721">
        <v>31700</v>
      </c>
      <c r="N721">
        <v>1</v>
      </c>
      <c r="O721">
        <v>0</v>
      </c>
      <c r="P721">
        <v>205</v>
      </c>
      <c r="Q721">
        <v>0</v>
      </c>
      <c r="R721">
        <v>-849</v>
      </c>
      <c r="S721">
        <v>2019</v>
      </c>
      <c r="T721" t="e">
        <v>#N/A</v>
      </c>
      <c r="U721" t="s">
        <v>316</v>
      </c>
      <c r="V721" t="s">
        <v>326</v>
      </c>
    </row>
    <row r="722" spans="1:22" x14ac:dyDescent="0.25">
      <c r="A722" s="1">
        <v>43599</v>
      </c>
      <c r="B722">
        <v>591056</v>
      </c>
      <c r="D722">
        <v>295</v>
      </c>
      <c r="E722">
        <v>900019</v>
      </c>
      <c r="F722" t="s">
        <v>825</v>
      </c>
      <c r="G722" t="s">
        <v>834</v>
      </c>
      <c r="H722">
        <v>1</v>
      </c>
      <c r="I722">
        <v>1130</v>
      </c>
      <c r="K722">
        <v>640</v>
      </c>
      <c r="L722">
        <v>0</v>
      </c>
      <c r="M722">
        <v>31700</v>
      </c>
      <c r="N722">
        <v>1</v>
      </c>
      <c r="O722">
        <v>0</v>
      </c>
      <c r="P722">
        <v>205</v>
      </c>
      <c r="Q722">
        <v>0</v>
      </c>
      <c r="R722">
        <v>-451.5</v>
      </c>
      <c r="S722">
        <v>2019</v>
      </c>
      <c r="T722" t="e">
        <v>#N/A</v>
      </c>
      <c r="U722" t="s">
        <v>316</v>
      </c>
      <c r="V722" t="s">
        <v>326</v>
      </c>
    </row>
    <row r="723" spans="1:22" x14ac:dyDescent="0.25">
      <c r="A723" s="1">
        <v>43599</v>
      </c>
      <c r="B723">
        <v>591056</v>
      </c>
      <c r="D723">
        <v>295</v>
      </c>
      <c r="E723">
        <v>900019</v>
      </c>
      <c r="F723" t="s">
        <v>825</v>
      </c>
      <c r="G723" t="s">
        <v>835</v>
      </c>
      <c r="H723">
        <v>1</v>
      </c>
      <c r="I723">
        <v>1130</v>
      </c>
      <c r="K723">
        <v>640</v>
      </c>
      <c r="L723">
        <v>0</v>
      </c>
      <c r="M723">
        <v>31700</v>
      </c>
      <c r="N723">
        <v>1</v>
      </c>
      <c r="O723">
        <v>0</v>
      </c>
      <c r="P723">
        <v>205</v>
      </c>
      <c r="Q723">
        <v>0</v>
      </c>
      <c r="R723">
        <v>-975</v>
      </c>
      <c r="S723">
        <v>2019</v>
      </c>
      <c r="T723" t="e">
        <v>#N/A</v>
      </c>
      <c r="U723" t="s">
        <v>316</v>
      </c>
      <c r="V723" t="s">
        <v>326</v>
      </c>
    </row>
    <row r="724" spans="1:22" x14ac:dyDescent="0.25">
      <c r="A724" s="1">
        <v>43599</v>
      </c>
      <c r="B724">
        <v>591056</v>
      </c>
      <c r="D724">
        <v>295</v>
      </c>
      <c r="E724">
        <v>900019</v>
      </c>
      <c r="F724" t="s">
        <v>825</v>
      </c>
      <c r="G724" t="s">
        <v>826</v>
      </c>
      <c r="H724">
        <v>1</v>
      </c>
      <c r="I724">
        <v>1130</v>
      </c>
      <c r="K724">
        <v>640</v>
      </c>
      <c r="L724">
        <v>0</v>
      </c>
      <c r="M724">
        <v>31700</v>
      </c>
      <c r="N724">
        <v>1</v>
      </c>
      <c r="O724">
        <v>0</v>
      </c>
      <c r="P724">
        <v>205</v>
      </c>
      <c r="Q724">
        <v>0</v>
      </c>
      <c r="R724">
        <v>-3396</v>
      </c>
      <c r="S724">
        <v>2019</v>
      </c>
      <c r="T724" t="e">
        <v>#N/A</v>
      </c>
      <c r="U724" t="s">
        <v>316</v>
      </c>
      <c r="V724" t="s">
        <v>326</v>
      </c>
    </row>
    <row r="725" spans="1:22" x14ac:dyDescent="0.25">
      <c r="A725" s="1">
        <v>43599</v>
      </c>
      <c r="B725">
        <v>591056</v>
      </c>
      <c r="D725">
        <v>295</v>
      </c>
      <c r="E725">
        <v>900019</v>
      </c>
      <c r="F725" t="s">
        <v>825</v>
      </c>
      <c r="G725" t="s">
        <v>836</v>
      </c>
      <c r="H725">
        <v>1</v>
      </c>
      <c r="I725">
        <v>1130</v>
      </c>
      <c r="K725">
        <v>640</v>
      </c>
      <c r="L725">
        <v>0</v>
      </c>
      <c r="M725">
        <v>31700</v>
      </c>
      <c r="N725">
        <v>1</v>
      </c>
      <c r="O725">
        <v>0</v>
      </c>
      <c r="P725">
        <v>205</v>
      </c>
      <c r="Q725">
        <v>0</v>
      </c>
      <c r="R725">
        <v>-60.06</v>
      </c>
      <c r="S725">
        <v>2019</v>
      </c>
      <c r="T725" t="e">
        <v>#N/A</v>
      </c>
      <c r="U725" t="s">
        <v>316</v>
      </c>
      <c r="V725" t="s">
        <v>326</v>
      </c>
    </row>
    <row r="726" spans="1:22" x14ac:dyDescent="0.25">
      <c r="A726" s="1">
        <v>43599</v>
      </c>
      <c r="B726">
        <v>591056</v>
      </c>
      <c r="D726">
        <v>295</v>
      </c>
      <c r="E726">
        <v>900019</v>
      </c>
      <c r="F726" t="s">
        <v>825</v>
      </c>
      <c r="G726" t="s">
        <v>837</v>
      </c>
      <c r="H726">
        <v>1</v>
      </c>
      <c r="I726">
        <v>1130</v>
      </c>
      <c r="K726">
        <v>640</v>
      </c>
      <c r="L726">
        <v>0</v>
      </c>
      <c r="M726">
        <v>31700</v>
      </c>
      <c r="N726">
        <v>1</v>
      </c>
      <c r="O726">
        <v>0</v>
      </c>
      <c r="P726">
        <v>205</v>
      </c>
      <c r="Q726">
        <v>0</v>
      </c>
      <c r="R726">
        <v>-79.930000000000007</v>
      </c>
      <c r="S726">
        <v>2019</v>
      </c>
      <c r="T726" t="e">
        <v>#N/A</v>
      </c>
      <c r="U726" t="s">
        <v>316</v>
      </c>
      <c r="V726" t="s">
        <v>326</v>
      </c>
    </row>
    <row r="727" spans="1:22" x14ac:dyDescent="0.25">
      <c r="A727" s="1">
        <v>43599</v>
      </c>
      <c r="B727">
        <v>591056</v>
      </c>
      <c r="D727">
        <v>295</v>
      </c>
      <c r="E727">
        <v>900019</v>
      </c>
      <c r="F727" t="s">
        <v>825</v>
      </c>
      <c r="G727" t="s">
        <v>837</v>
      </c>
      <c r="H727">
        <v>1</v>
      </c>
      <c r="I727">
        <v>1130</v>
      </c>
      <c r="K727">
        <v>640</v>
      </c>
      <c r="L727">
        <v>0</v>
      </c>
      <c r="M727">
        <v>31700</v>
      </c>
      <c r="N727">
        <v>1</v>
      </c>
      <c r="O727">
        <v>0</v>
      </c>
      <c r="P727">
        <v>205</v>
      </c>
      <c r="Q727">
        <v>0</v>
      </c>
      <c r="R727">
        <v>-1516.27</v>
      </c>
      <c r="S727">
        <v>2019</v>
      </c>
      <c r="T727" t="e">
        <v>#N/A</v>
      </c>
      <c r="U727" t="s">
        <v>316</v>
      </c>
      <c r="V727" t="s">
        <v>326</v>
      </c>
    </row>
    <row r="728" spans="1:22" x14ac:dyDescent="0.25">
      <c r="A728" s="1">
        <v>43599</v>
      </c>
      <c r="B728">
        <v>591056</v>
      </c>
      <c r="D728">
        <v>295</v>
      </c>
      <c r="E728">
        <v>900019</v>
      </c>
      <c r="F728" t="s">
        <v>825</v>
      </c>
      <c r="G728" t="s">
        <v>837</v>
      </c>
      <c r="H728">
        <v>1</v>
      </c>
      <c r="I728">
        <v>1130</v>
      </c>
      <c r="K728">
        <v>640</v>
      </c>
      <c r="L728">
        <v>0</v>
      </c>
      <c r="M728">
        <v>31700</v>
      </c>
      <c r="N728">
        <v>1</v>
      </c>
      <c r="O728">
        <v>0</v>
      </c>
      <c r="P728">
        <v>205</v>
      </c>
      <c r="Q728">
        <v>0</v>
      </c>
      <c r="R728">
        <v>-202.56</v>
      </c>
      <c r="S728">
        <v>2019</v>
      </c>
      <c r="T728" t="e">
        <v>#N/A</v>
      </c>
      <c r="U728" t="s">
        <v>316</v>
      </c>
      <c r="V728" t="s">
        <v>326</v>
      </c>
    </row>
    <row r="729" spans="1:22" x14ac:dyDescent="0.25">
      <c r="A729" s="1">
        <v>43599</v>
      </c>
      <c r="B729">
        <v>591056</v>
      </c>
      <c r="D729">
        <v>295</v>
      </c>
      <c r="E729">
        <v>900019</v>
      </c>
      <c r="F729" t="s">
        <v>825</v>
      </c>
      <c r="G729" t="s">
        <v>837</v>
      </c>
      <c r="H729">
        <v>1</v>
      </c>
      <c r="I729">
        <v>1130</v>
      </c>
      <c r="K729">
        <v>640</v>
      </c>
      <c r="L729">
        <v>0</v>
      </c>
      <c r="M729">
        <v>31700</v>
      </c>
      <c r="N729">
        <v>1</v>
      </c>
      <c r="O729">
        <v>0</v>
      </c>
      <c r="P729">
        <v>205</v>
      </c>
      <c r="Q729">
        <v>0</v>
      </c>
      <c r="R729">
        <v>-246.62</v>
      </c>
      <c r="S729">
        <v>2019</v>
      </c>
      <c r="T729" t="e">
        <v>#N/A</v>
      </c>
      <c r="U729" t="s">
        <v>316</v>
      </c>
      <c r="V729" t="s">
        <v>326</v>
      </c>
    </row>
    <row r="730" spans="1:22" x14ac:dyDescent="0.25">
      <c r="A730" s="1">
        <v>43599</v>
      </c>
      <c r="B730">
        <v>591056</v>
      </c>
      <c r="D730">
        <v>295</v>
      </c>
      <c r="E730">
        <v>900019</v>
      </c>
      <c r="F730" t="s">
        <v>825</v>
      </c>
      <c r="G730" t="s">
        <v>837</v>
      </c>
      <c r="H730">
        <v>1</v>
      </c>
      <c r="I730">
        <v>1130</v>
      </c>
      <c r="K730">
        <v>640</v>
      </c>
      <c r="L730">
        <v>0</v>
      </c>
      <c r="M730">
        <v>31700</v>
      </c>
      <c r="N730">
        <v>1</v>
      </c>
      <c r="O730">
        <v>0</v>
      </c>
      <c r="P730">
        <v>205</v>
      </c>
      <c r="Q730">
        <v>0</v>
      </c>
      <c r="R730">
        <v>-78</v>
      </c>
      <c r="S730">
        <v>2019</v>
      </c>
      <c r="T730" t="e">
        <v>#N/A</v>
      </c>
      <c r="U730" t="s">
        <v>316</v>
      </c>
      <c r="V730" t="s">
        <v>326</v>
      </c>
    </row>
    <row r="731" spans="1:22" x14ac:dyDescent="0.25">
      <c r="A731" s="1">
        <v>43599</v>
      </c>
      <c r="B731">
        <v>591056</v>
      </c>
      <c r="D731">
        <v>295</v>
      </c>
      <c r="E731">
        <v>900019</v>
      </c>
      <c r="F731" t="s">
        <v>825</v>
      </c>
      <c r="G731" t="s">
        <v>837</v>
      </c>
      <c r="H731">
        <v>1</v>
      </c>
      <c r="I731">
        <v>1130</v>
      </c>
      <c r="K731">
        <v>640</v>
      </c>
      <c r="L731">
        <v>0</v>
      </c>
      <c r="M731">
        <v>31700</v>
      </c>
      <c r="N731">
        <v>1</v>
      </c>
      <c r="O731">
        <v>0</v>
      </c>
      <c r="P731">
        <v>205</v>
      </c>
      <c r="Q731">
        <v>0</v>
      </c>
      <c r="R731">
        <v>-55.77</v>
      </c>
      <c r="S731">
        <v>2019</v>
      </c>
      <c r="T731" t="e">
        <v>#N/A</v>
      </c>
      <c r="U731" t="s">
        <v>316</v>
      </c>
      <c r="V731" t="s">
        <v>326</v>
      </c>
    </row>
    <row r="732" spans="1:22" x14ac:dyDescent="0.25">
      <c r="A732" s="1">
        <v>43599</v>
      </c>
      <c r="B732">
        <v>591056</v>
      </c>
      <c r="D732">
        <v>295</v>
      </c>
      <c r="E732">
        <v>900019</v>
      </c>
      <c r="F732" t="s">
        <v>825</v>
      </c>
      <c r="G732" t="s">
        <v>838</v>
      </c>
      <c r="H732">
        <v>1</v>
      </c>
      <c r="I732">
        <v>1130</v>
      </c>
      <c r="K732">
        <v>640</v>
      </c>
      <c r="L732">
        <v>0</v>
      </c>
      <c r="M732">
        <v>31700</v>
      </c>
      <c r="N732">
        <v>1</v>
      </c>
      <c r="O732">
        <v>0</v>
      </c>
      <c r="P732">
        <v>205</v>
      </c>
      <c r="Q732">
        <v>0</v>
      </c>
      <c r="R732">
        <v>-23</v>
      </c>
      <c r="S732">
        <v>2019</v>
      </c>
      <c r="T732" t="e">
        <v>#N/A</v>
      </c>
      <c r="U732" t="s">
        <v>316</v>
      </c>
      <c r="V732" t="s">
        <v>326</v>
      </c>
    </row>
    <row r="733" spans="1:22" x14ac:dyDescent="0.25">
      <c r="A733" s="1">
        <v>43599</v>
      </c>
      <c r="B733">
        <v>591056</v>
      </c>
      <c r="D733">
        <v>295</v>
      </c>
      <c r="E733">
        <v>900019</v>
      </c>
      <c r="F733" t="s">
        <v>825</v>
      </c>
      <c r="G733" t="s">
        <v>839</v>
      </c>
      <c r="H733">
        <v>1</v>
      </c>
      <c r="I733">
        <v>1130</v>
      </c>
      <c r="K733">
        <v>640</v>
      </c>
      <c r="L733">
        <v>0</v>
      </c>
      <c r="M733">
        <v>31700</v>
      </c>
      <c r="N733">
        <v>1</v>
      </c>
      <c r="O733">
        <v>0</v>
      </c>
      <c r="P733">
        <v>205</v>
      </c>
      <c r="Q733">
        <v>0</v>
      </c>
      <c r="R733">
        <v>-396</v>
      </c>
      <c r="S733">
        <v>2019</v>
      </c>
      <c r="T733" t="e">
        <v>#N/A</v>
      </c>
      <c r="U733" t="s">
        <v>316</v>
      </c>
      <c r="V733" t="s">
        <v>326</v>
      </c>
    </row>
    <row r="734" spans="1:22" x14ac:dyDescent="0.25">
      <c r="A734" s="1">
        <v>43599</v>
      </c>
      <c r="B734">
        <v>591056</v>
      </c>
      <c r="D734">
        <v>295</v>
      </c>
      <c r="E734">
        <v>900019</v>
      </c>
      <c r="F734" t="s">
        <v>825</v>
      </c>
      <c r="G734" t="s">
        <v>840</v>
      </c>
      <c r="H734">
        <v>1</v>
      </c>
      <c r="I734">
        <v>1130</v>
      </c>
      <c r="K734">
        <v>640</v>
      </c>
      <c r="L734">
        <v>0</v>
      </c>
      <c r="M734">
        <v>31700</v>
      </c>
      <c r="N734">
        <v>1</v>
      </c>
      <c r="O734">
        <v>0</v>
      </c>
      <c r="P734">
        <v>205</v>
      </c>
      <c r="Q734">
        <v>0</v>
      </c>
      <c r="R734">
        <v>-42.98</v>
      </c>
      <c r="S734">
        <v>2019</v>
      </c>
      <c r="T734" t="e">
        <v>#N/A</v>
      </c>
      <c r="U734" t="s">
        <v>316</v>
      </c>
      <c r="V734" t="s">
        <v>326</v>
      </c>
    </row>
    <row r="735" spans="1:22" x14ac:dyDescent="0.25">
      <c r="A735" s="1">
        <v>43599</v>
      </c>
      <c r="B735">
        <v>591056</v>
      </c>
      <c r="D735">
        <v>295</v>
      </c>
      <c r="E735">
        <v>900019</v>
      </c>
      <c r="F735" t="s">
        <v>825</v>
      </c>
      <c r="G735" t="s">
        <v>841</v>
      </c>
      <c r="H735">
        <v>1</v>
      </c>
      <c r="I735">
        <v>1130</v>
      </c>
      <c r="K735">
        <v>640</v>
      </c>
      <c r="L735">
        <v>0</v>
      </c>
      <c r="M735">
        <v>31700</v>
      </c>
      <c r="N735">
        <v>1</v>
      </c>
      <c r="O735">
        <v>0</v>
      </c>
      <c r="P735">
        <v>205</v>
      </c>
      <c r="Q735">
        <v>0</v>
      </c>
      <c r="R735">
        <v>-495</v>
      </c>
      <c r="S735">
        <v>2019</v>
      </c>
      <c r="T735" t="e">
        <v>#N/A</v>
      </c>
      <c r="U735" t="s">
        <v>316</v>
      </c>
      <c r="V735" t="s">
        <v>326</v>
      </c>
    </row>
    <row r="736" spans="1:22" x14ac:dyDescent="0.25">
      <c r="A736" s="1">
        <v>43599</v>
      </c>
      <c r="B736">
        <v>591056</v>
      </c>
      <c r="D736">
        <v>295</v>
      </c>
      <c r="E736">
        <v>900019</v>
      </c>
      <c r="F736" t="s">
        <v>825</v>
      </c>
      <c r="G736" t="s">
        <v>842</v>
      </c>
      <c r="H736">
        <v>1</v>
      </c>
      <c r="I736">
        <v>1130</v>
      </c>
      <c r="K736">
        <v>640</v>
      </c>
      <c r="L736">
        <v>0</v>
      </c>
      <c r="M736">
        <v>31700</v>
      </c>
      <c r="N736">
        <v>1</v>
      </c>
      <c r="O736">
        <v>0</v>
      </c>
      <c r="P736">
        <v>205</v>
      </c>
      <c r="Q736">
        <v>0</v>
      </c>
      <c r="R736">
        <v>-798</v>
      </c>
      <c r="S736">
        <v>2019</v>
      </c>
      <c r="T736" t="e">
        <v>#N/A</v>
      </c>
      <c r="U736" t="s">
        <v>316</v>
      </c>
      <c r="V736" t="s">
        <v>326</v>
      </c>
    </row>
    <row r="737" spans="1:22" x14ac:dyDescent="0.25">
      <c r="A737" s="1">
        <v>43599</v>
      </c>
      <c r="B737">
        <v>591056</v>
      </c>
      <c r="D737">
        <v>295</v>
      </c>
      <c r="E737">
        <v>900019</v>
      </c>
      <c r="F737" t="s">
        <v>825</v>
      </c>
      <c r="G737" t="s">
        <v>843</v>
      </c>
      <c r="H737">
        <v>1</v>
      </c>
      <c r="I737">
        <v>1130</v>
      </c>
      <c r="K737">
        <v>640</v>
      </c>
      <c r="L737">
        <v>0</v>
      </c>
      <c r="M737">
        <v>31700</v>
      </c>
      <c r="N737">
        <v>1</v>
      </c>
      <c r="O737">
        <v>0</v>
      </c>
      <c r="P737">
        <v>205</v>
      </c>
      <c r="Q737">
        <v>0</v>
      </c>
      <c r="R737">
        <v>-118.2</v>
      </c>
      <c r="S737">
        <v>2019</v>
      </c>
      <c r="T737" t="e">
        <v>#N/A</v>
      </c>
      <c r="U737" t="s">
        <v>316</v>
      </c>
      <c r="V737" t="s">
        <v>326</v>
      </c>
    </row>
    <row r="738" spans="1:22" x14ac:dyDescent="0.25">
      <c r="A738" s="1">
        <v>43599</v>
      </c>
      <c r="B738">
        <v>591056</v>
      </c>
      <c r="D738">
        <v>295</v>
      </c>
      <c r="E738">
        <v>900019</v>
      </c>
      <c r="F738" t="s">
        <v>825</v>
      </c>
      <c r="G738" t="s">
        <v>843</v>
      </c>
      <c r="H738">
        <v>1</v>
      </c>
      <c r="I738">
        <v>1130</v>
      </c>
      <c r="K738">
        <v>640</v>
      </c>
      <c r="L738">
        <v>0</v>
      </c>
      <c r="M738">
        <v>31700</v>
      </c>
      <c r="N738">
        <v>1</v>
      </c>
      <c r="O738">
        <v>0</v>
      </c>
      <c r="P738">
        <v>205</v>
      </c>
      <c r="Q738">
        <v>0</v>
      </c>
      <c r="R738">
        <v>-1344</v>
      </c>
      <c r="S738">
        <v>2019</v>
      </c>
      <c r="T738" t="e">
        <v>#N/A</v>
      </c>
      <c r="U738" t="s">
        <v>316</v>
      </c>
      <c r="V738" t="s">
        <v>326</v>
      </c>
    </row>
    <row r="739" spans="1:22" x14ac:dyDescent="0.25">
      <c r="A739" s="1">
        <v>43599</v>
      </c>
      <c r="B739">
        <v>591056</v>
      </c>
      <c r="D739">
        <v>295</v>
      </c>
      <c r="E739">
        <v>900019</v>
      </c>
      <c r="F739" t="s">
        <v>825</v>
      </c>
      <c r="G739" t="s">
        <v>843</v>
      </c>
      <c r="H739">
        <v>1</v>
      </c>
      <c r="I739">
        <v>1130</v>
      </c>
      <c r="K739">
        <v>640</v>
      </c>
      <c r="L739">
        <v>0</v>
      </c>
      <c r="M739">
        <v>31700</v>
      </c>
      <c r="N739">
        <v>1</v>
      </c>
      <c r="O739">
        <v>0</v>
      </c>
      <c r="P739">
        <v>205</v>
      </c>
      <c r="Q739">
        <v>0</v>
      </c>
      <c r="R739">
        <v>-541.79999999999995</v>
      </c>
      <c r="S739">
        <v>2019</v>
      </c>
      <c r="T739" t="e">
        <v>#N/A</v>
      </c>
      <c r="U739" t="s">
        <v>316</v>
      </c>
      <c r="V739" t="s">
        <v>326</v>
      </c>
    </row>
    <row r="740" spans="1:22" x14ac:dyDescent="0.25">
      <c r="A740" s="1">
        <v>43599</v>
      </c>
      <c r="B740">
        <v>591056</v>
      </c>
      <c r="D740">
        <v>295</v>
      </c>
      <c r="E740">
        <v>900019</v>
      </c>
      <c r="F740" t="s">
        <v>825</v>
      </c>
      <c r="G740" t="s">
        <v>843</v>
      </c>
      <c r="H740">
        <v>1</v>
      </c>
      <c r="I740">
        <v>1130</v>
      </c>
      <c r="K740">
        <v>640</v>
      </c>
      <c r="L740">
        <v>0</v>
      </c>
      <c r="M740">
        <v>31700</v>
      </c>
      <c r="N740">
        <v>1</v>
      </c>
      <c r="O740">
        <v>0</v>
      </c>
      <c r="P740">
        <v>205</v>
      </c>
      <c r="Q740">
        <v>0</v>
      </c>
      <c r="R740">
        <v>-385</v>
      </c>
      <c r="S740">
        <v>2019</v>
      </c>
      <c r="T740" t="e">
        <v>#N/A</v>
      </c>
      <c r="U740" t="s">
        <v>316</v>
      </c>
      <c r="V740" t="s">
        <v>326</v>
      </c>
    </row>
    <row r="741" spans="1:22" x14ac:dyDescent="0.25">
      <c r="A741" s="1">
        <v>43599</v>
      </c>
      <c r="B741">
        <v>591056</v>
      </c>
      <c r="D741">
        <v>295</v>
      </c>
      <c r="E741">
        <v>900019</v>
      </c>
      <c r="F741" t="s">
        <v>825</v>
      </c>
      <c r="G741" t="s">
        <v>843</v>
      </c>
      <c r="H741">
        <v>1</v>
      </c>
      <c r="I741">
        <v>1130</v>
      </c>
      <c r="K741">
        <v>640</v>
      </c>
      <c r="L741">
        <v>0</v>
      </c>
      <c r="M741">
        <v>31700</v>
      </c>
      <c r="N741">
        <v>1</v>
      </c>
      <c r="O741">
        <v>0</v>
      </c>
      <c r="P741">
        <v>205</v>
      </c>
      <c r="Q741">
        <v>0</v>
      </c>
      <c r="R741">
        <v>-63.1</v>
      </c>
      <c r="S741">
        <v>2019</v>
      </c>
      <c r="T741" t="e">
        <v>#N/A</v>
      </c>
      <c r="U741" t="s">
        <v>316</v>
      </c>
      <c r="V741" t="s">
        <v>326</v>
      </c>
    </row>
    <row r="742" spans="1:22" x14ac:dyDescent="0.25">
      <c r="A742" s="1">
        <v>43599</v>
      </c>
      <c r="B742">
        <v>591056</v>
      </c>
      <c r="D742">
        <v>295</v>
      </c>
      <c r="E742">
        <v>900019</v>
      </c>
      <c r="F742" t="s">
        <v>825</v>
      </c>
      <c r="G742" t="s">
        <v>844</v>
      </c>
      <c r="H742">
        <v>1</v>
      </c>
      <c r="I742">
        <v>1130</v>
      </c>
      <c r="K742">
        <v>640</v>
      </c>
      <c r="L742">
        <v>0</v>
      </c>
      <c r="M742">
        <v>31700</v>
      </c>
      <c r="N742">
        <v>1</v>
      </c>
      <c r="O742">
        <v>0</v>
      </c>
      <c r="P742">
        <v>205</v>
      </c>
      <c r="Q742">
        <v>0</v>
      </c>
      <c r="R742">
        <v>-249</v>
      </c>
      <c r="S742">
        <v>2019</v>
      </c>
      <c r="T742" t="e">
        <v>#N/A</v>
      </c>
      <c r="U742" t="s">
        <v>316</v>
      </c>
      <c r="V742" t="s">
        <v>326</v>
      </c>
    </row>
    <row r="743" spans="1:22" x14ac:dyDescent="0.25">
      <c r="A743" s="1">
        <v>43599</v>
      </c>
      <c r="B743">
        <v>591056</v>
      </c>
      <c r="D743">
        <v>295</v>
      </c>
      <c r="E743">
        <v>900019</v>
      </c>
      <c r="F743" t="s">
        <v>825</v>
      </c>
      <c r="G743" t="s">
        <v>844</v>
      </c>
      <c r="H743">
        <v>1</v>
      </c>
      <c r="I743">
        <v>1130</v>
      </c>
      <c r="K743">
        <v>640</v>
      </c>
      <c r="L743">
        <v>0</v>
      </c>
      <c r="M743">
        <v>31700</v>
      </c>
      <c r="N743">
        <v>1</v>
      </c>
      <c r="O743">
        <v>0</v>
      </c>
      <c r="P743">
        <v>205</v>
      </c>
      <c r="Q743">
        <v>0</v>
      </c>
      <c r="R743">
        <v>-18.04</v>
      </c>
      <c r="S743">
        <v>2019</v>
      </c>
      <c r="T743" t="e">
        <v>#N/A</v>
      </c>
      <c r="U743" t="s">
        <v>316</v>
      </c>
      <c r="V743" t="s">
        <v>326</v>
      </c>
    </row>
    <row r="744" spans="1:22" x14ac:dyDescent="0.25">
      <c r="A744" s="1">
        <v>43599</v>
      </c>
      <c r="B744">
        <v>591056</v>
      </c>
      <c r="D744">
        <v>295</v>
      </c>
      <c r="E744">
        <v>900019</v>
      </c>
      <c r="F744" t="s">
        <v>825</v>
      </c>
      <c r="G744" t="s">
        <v>845</v>
      </c>
      <c r="H744">
        <v>1</v>
      </c>
      <c r="I744">
        <v>1130</v>
      </c>
      <c r="K744">
        <v>640</v>
      </c>
      <c r="L744">
        <v>0</v>
      </c>
      <c r="M744">
        <v>31700</v>
      </c>
      <c r="N744">
        <v>1</v>
      </c>
      <c r="O744">
        <v>0</v>
      </c>
      <c r="P744">
        <v>205</v>
      </c>
      <c r="Q744">
        <v>0</v>
      </c>
      <c r="R744">
        <v>-6605.4</v>
      </c>
      <c r="S744">
        <v>2019</v>
      </c>
      <c r="T744" t="e">
        <v>#N/A</v>
      </c>
      <c r="U744" t="s">
        <v>316</v>
      </c>
      <c r="V744" t="s">
        <v>326</v>
      </c>
    </row>
    <row r="745" spans="1:22" x14ac:dyDescent="0.25">
      <c r="A745" s="1">
        <v>43599</v>
      </c>
      <c r="B745">
        <v>591056</v>
      </c>
      <c r="D745">
        <v>296</v>
      </c>
      <c r="E745">
        <v>900019</v>
      </c>
      <c r="F745" t="s">
        <v>825</v>
      </c>
      <c r="G745" t="s">
        <v>846</v>
      </c>
      <c r="H745">
        <v>1</v>
      </c>
      <c r="I745">
        <v>1130</v>
      </c>
      <c r="K745">
        <v>640</v>
      </c>
      <c r="L745">
        <v>0</v>
      </c>
      <c r="M745">
        <v>31700</v>
      </c>
      <c r="N745">
        <v>1</v>
      </c>
      <c r="O745">
        <v>0</v>
      </c>
      <c r="P745">
        <v>205</v>
      </c>
      <c r="Q745">
        <v>0</v>
      </c>
      <c r="R745">
        <v>-249</v>
      </c>
      <c r="S745">
        <v>2019</v>
      </c>
      <c r="T745" t="e">
        <v>#N/A</v>
      </c>
      <c r="U745" t="s">
        <v>316</v>
      </c>
      <c r="V745" t="s">
        <v>326</v>
      </c>
    </row>
    <row r="746" spans="1:22" x14ac:dyDescent="0.25">
      <c r="A746" s="1">
        <v>43599</v>
      </c>
      <c r="B746">
        <v>591056</v>
      </c>
      <c r="D746">
        <v>296</v>
      </c>
      <c r="E746">
        <v>900019</v>
      </c>
      <c r="F746" t="s">
        <v>825</v>
      </c>
      <c r="G746" t="s">
        <v>847</v>
      </c>
      <c r="H746">
        <v>1</v>
      </c>
      <c r="I746">
        <v>1130</v>
      </c>
      <c r="K746">
        <v>640</v>
      </c>
      <c r="L746">
        <v>0</v>
      </c>
      <c r="M746">
        <v>31700</v>
      </c>
      <c r="N746">
        <v>1</v>
      </c>
      <c r="O746">
        <v>0</v>
      </c>
      <c r="P746">
        <v>205</v>
      </c>
      <c r="Q746">
        <v>0</v>
      </c>
      <c r="R746">
        <v>-18.04</v>
      </c>
      <c r="S746">
        <v>2019</v>
      </c>
      <c r="T746" t="e">
        <v>#N/A</v>
      </c>
      <c r="U746" t="s">
        <v>316</v>
      </c>
      <c r="V746" t="s">
        <v>326</v>
      </c>
    </row>
    <row r="747" spans="1:22" x14ac:dyDescent="0.25">
      <c r="A747" s="1">
        <v>43599</v>
      </c>
      <c r="B747">
        <v>591056</v>
      </c>
      <c r="D747">
        <v>296</v>
      </c>
      <c r="E747">
        <v>900019</v>
      </c>
      <c r="F747" t="s">
        <v>825</v>
      </c>
      <c r="G747" t="s">
        <v>848</v>
      </c>
      <c r="H747">
        <v>1</v>
      </c>
      <c r="I747">
        <v>1130</v>
      </c>
      <c r="K747">
        <v>640</v>
      </c>
      <c r="L747">
        <v>0</v>
      </c>
      <c r="M747">
        <v>31700</v>
      </c>
      <c r="N747">
        <v>1</v>
      </c>
      <c r="O747">
        <v>0</v>
      </c>
      <c r="P747">
        <v>205</v>
      </c>
      <c r="Q747">
        <v>0</v>
      </c>
      <c r="R747">
        <v>-203.89</v>
      </c>
      <c r="S747">
        <v>2019</v>
      </c>
      <c r="T747" t="e">
        <v>#N/A</v>
      </c>
      <c r="U747" t="s">
        <v>316</v>
      </c>
      <c r="V747" t="s">
        <v>326</v>
      </c>
    </row>
    <row r="748" spans="1:22" x14ac:dyDescent="0.25">
      <c r="A748" s="1">
        <v>43599</v>
      </c>
      <c r="B748">
        <v>591056</v>
      </c>
      <c r="D748">
        <v>296</v>
      </c>
      <c r="E748">
        <v>900019</v>
      </c>
      <c r="F748" t="s">
        <v>825</v>
      </c>
      <c r="G748" t="s">
        <v>849</v>
      </c>
      <c r="H748">
        <v>1</v>
      </c>
      <c r="I748">
        <v>1130</v>
      </c>
      <c r="K748">
        <v>640</v>
      </c>
      <c r="L748">
        <v>0</v>
      </c>
      <c r="M748">
        <v>31700</v>
      </c>
      <c r="N748">
        <v>1</v>
      </c>
      <c r="O748">
        <v>0</v>
      </c>
      <c r="P748">
        <v>205</v>
      </c>
      <c r="Q748">
        <v>0</v>
      </c>
      <c r="R748">
        <v>-47.98</v>
      </c>
      <c r="S748">
        <v>2019</v>
      </c>
      <c r="T748" t="e">
        <v>#N/A</v>
      </c>
      <c r="U748" t="s">
        <v>316</v>
      </c>
      <c r="V748" t="s">
        <v>326</v>
      </c>
    </row>
    <row r="749" spans="1:22" x14ac:dyDescent="0.25">
      <c r="A749" s="1">
        <v>43599</v>
      </c>
      <c r="B749">
        <v>591056</v>
      </c>
      <c r="D749">
        <v>296</v>
      </c>
      <c r="E749">
        <v>900019</v>
      </c>
      <c r="F749" t="s">
        <v>825</v>
      </c>
      <c r="G749" t="s">
        <v>849</v>
      </c>
      <c r="H749">
        <v>1</v>
      </c>
      <c r="I749">
        <v>1130</v>
      </c>
      <c r="K749">
        <v>640</v>
      </c>
      <c r="L749">
        <v>0</v>
      </c>
      <c r="M749">
        <v>31700</v>
      </c>
      <c r="N749">
        <v>1</v>
      </c>
      <c r="O749">
        <v>0</v>
      </c>
      <c r="P749">
        <v>205</v>
      </c>
      <c r="Q749">
        <v>0</v>
      </c>
      <c r="R749">
        <v>-169.14</v>
      </c>
      <c r="S749">
        <v>2019</v>
      </c>
      <c r="T749" t="e">
        <v>#N/A</v>
      </c>
      <c r="U749" t="s">
        <v>316</v>
      </c>
      <c r="V749" t="s">
        <v>326</v>
      </c>
    </row>
    <row r="750" spans="1:22" x14ac:dyDescent="0.25">
      <c r="A750" s="1">
        <v>43599</v>
      </c>
      <c r="B750">
        <v>591056</v>
      </c>
      <c r="D750">
        <v>296</v>
      </c>
      <c r="E750">
        <v>900019</v>
      </c>
      <c r="F750" t="s">
        <v>825</v>
      </c>
      <c r="G750" t="s">
        <v>849</v>
      </c>
      <c r="H750">
        <v>1</v>
      </c>
      <c r="I750">
        <v>1130</v>
      </c>
      <c r="K750">
        <v>640</v>
      </c>
      <c r="L750">
        <v>0</v>
      </c>
      <c r="M750">
        <v>31700</v>
      </c>
      <c r="N750">
        <v>1</v>
      </c>
      <c r="O750">
        <v>0</v>
      </c>
      <c r="P750">
        <v>205</v>
      </c>
      <c r="Q750">
        <v>0</v>
      </c>
      <c r="R750">
        <v>-4.37</v>
      </c>
      <c r="S750">
        <v>2019</v>
      </c>
      <c r="T750" t="e">
        <v>#N/A</v>
      </c>
      <c r="U750" t="s">
        <v>316</v>
      </c>
      <c r="V750" t="s">
        <v>326</v>
      </c>
    </row>
    <row r="751" spans="1:22" x14ac:dyDescent="0.25">
      <c r="A751" s="1">
        <v>43599</v>
      </c>
      <c r="B751">
        <v>591056</v>
      </c>
      <c r="D751">
        <v>296</v>
      </c>
      <c r="E751">
        <v>900019</v>
      </c>
      <c r="F751" t="s">
        <v>825</v>
      </c>
      <c r="G751" t="s">
        <v>850</v>
      </c>
      <c r="H751">
        <v>1</v>
      </c>
      <c r="I751">
        <v>1130</v>
      </c>
      <c r="K751">
        <v>640</v>
      </c>
      <c r="L751">
        <v>0</v>
      </c>
      <c r="M751">
        <v>31700</v>
      </c>
      <c r="N751">
        <v>1</v>
      </c>
      <c r="O751">
        <v>0</v>
      </c>
      <c r="P751">
        <v>205</v>
      </c>
      <c r="Q751">
        <v>0</v>
      </c>
      <c r="R751">
        <v>-215</v>
      </c>
      <c r="S751">
        <v>2019</v>
      </c>
      <c r="T751" t="e">
        <v>#N/A</v>
      </c>
      <c r="U751" t="s">
        <v>316</v>
      </c>
      <c r="V751" t="s">
        <v>326</v>
      </c>
    </row>
    <row r="752" spans="1:22" x14ac:dyDescent="0.25">
      <c r="A752" s="1">
        <v>43599</v>
      </c>
      <c r="B752">
        <v>591056</v>
      </c>
      <c r="D752">
        <v>296</v>
      </c>
      <c r="E752">
        <v>900019</v>
      </c>
      <c r="F752" t="s">
        <v>825</v>
      </c>
      <c r="G752" t="s">
        <v>851</v>
      </c>
      <c r="H752">
        <v>1</v>
      </c>
      <c r="I752">
        <v>1130</v>
      </c>
      <c r="K752">
        <v>640</v>
      </c>
      <c r="L752">
        <v>0</v>
      </c>
      <c r="M752">
        <v>31700</v>
      </c>
      <c r="N752">
        <v>1</v>
      </c>
      <c r="O752">
        <v>0</v>
      </c>
      <c r="P752">
        <v>205</v>
      </c>
      <c r="Q752">
        <v>0</v>
      </c>
      <c r="R752">
        <v>-49.5</v>
      </c>
      <c r="S752">
        <v>2019</v>
      </c>
      <c r="T752" t="e">
        <v>#N/A</v>
      </c>
      <c r="U752" t="s">
        <v>316</v>
      </c>
      <c r="V752" t="s">
        <v>326</v>
      </c>
    </row>
    <row r="753" spans="1:22" x14ac:dyDescent="0.25">
      <c r="A753" s="1">
        <v>43599</v>
      </c>
      <c r="B753">
        <v>591056</v>
      </c>
      <c r="D753">
        <v>296</v>
      </c>
      <c r="E753">
        <v>900019</v>
      </c>
      <c r="F753" t="s">
        <v>825</v>
      </c>
      <c r="G753" t="s">
        <v>851</v>
      </c>
      <c r="H753">
        <v>1</v>
      </c>
      <c r="I753">
        <v>1130</v>
      </c>
      <c r="K753">
        <v>640</v>
      </c>
      <c r="L753">
        <v>0</v>
      </c>
      <c r="M753">
        <v>31700</v>
      </c>
      <c r="N753">
        <v>1</v>
      </c>
      <c r="O753">
        <v>0</v>
      </c>
      <c r="P753">
        <v>205</v>
      </c>
      <c r="Q753">
        <v>0</v>
      </c>
      <c r="R753">
        <v>-6.9</v>
      </c>
      <c r="S753">
        <v>2019</v>
      </c>
      <c r="T753" t="e">
        <v>#N/A</v>
      </c>
      <c r="U753" t="s">
        <v>316</v>
      </c>
      <c r="V753" t="s">
        <v>326</v>
      </c>
    </row>
    <row r="754" spans="1:22" x14ac:dyDescent="0.25">
      <c r="A754" s="1">
        <v>43599</v>
      </c>
      <c r="B754">
        <v>591056</v>
      </c>
      <c r="D754">
        <v>296</v>
      </c>
      <c r="E754">
        <v>900019</v>
      </c>
      <c r="F754" t="s">
        <v>825</v>
      </c>
      <c r="G754" t="s">
        <v>849</v>
      </c>
      <c r="H754">
        <v>1</v>
      </c>
      <c r="I754">
        <v>1130</v>
      </c>
      <c r="K754">
        <v>640</v>
      </c>
      <c r="L754">
        <v>0</v>
      </c>
      <c r="M754">
        <v>31700</v>
      </c>
      <c r="N754">
        <v>1</v>
      </c>
      <c r="O754">
        <v>0</v>
      </c>
      <c r="P754">
        <v>205</v>
      </c>
      <c r="Q754">
        <v>0</v>
      </c>
      <c r="R754">
        <v>-6.3</v>
      </c>
      <c r="S754">
        <v>2019</v>
      </c>
      <c r="T754" t="e">
        <v>#N/A</v>
      </c>
      <c r="U754" t="s">
        <v>316</v>
      </c>
      <c r="V754" t="s">
        <v>326</v>
      </c>
    </row>
    <row r="755" spans="1:22" x14ac:dyDescent="0.25">
      <c r="A755" s="1">
        <v>43599</v>
      </c>
      <c r="B755">
        <v>591056</v>
      </c>
      <c r="D755">
        <v>296</v>
      </c>
      <c r="E755">
        <v>900019</v>
      </c>
      <c r="F755" t="s">
        <v>825</v>
      </c>
      <c r="G755" t="s">
        <v>849</v>
      </c>
      <c r="H755">
        <v>1</v>
      </c>
      <c r="I755">
        <v>1130</v>
      </c>
      <c r="K755">
        <v>640</v>
      </c>
      <c r="L755">
        <v>0</v>
      </c>
      <c r="M755">
        <v>31700</v>
      </c>
      <c r="N755">
        <v>1</v>
      </c>
      <c r="O755">
        <v>0</v>
      </c>
      <c r="P755">
        <v>205</v>
      </c>
      <c r="Q755">
        <v>0</v>
      </c>
      <c r="R755">
        <v>-32.5</v>
      </c>
      <c r="S755">
        <v>2019</v>
      </c>
      <c r="T755" t="e">
        <v>#N/A</v>
      </c>
      <c r="U755" t="s">
        <v>316</v>
      </c>
      <c r="V755" t="s">
        <v>326</v>
      </c>
    </row>
    <row r="756" spans="1:22" x14ac:dyDescent="0.25">
      <c r="A756" s="1">
        <v>43599</v>
      </c>
      <c r="B756">
        <v>591056</v>
      </c>
      <c r="D756">
        <v>296</v>
      </c>
      <c r="E756">
        <v>900019</v>
      </c>
      <c r="F756" t="s">
        <v>825</v>
      </c>
      <c r="G756" t="s">
        <v>849</v>
      </c>
      <c r="H756">
        <v>1</v>
      </c>
      <c r="I756">
        <v>1130</v>
      </c>
      <c r="K756">
        <v>640</v>
      </c>
      <c r="L756">
        <v>0</v>
      </c>
      <c r="M756">
        <v>31700</v>
      </c>
      <c r="N756">
        <v>1</v>
      </c>
      <c r="O756">
        <v>0</v>
      </c>
      <c r="P756">
        <v>205</v>
      </c>
      <c r="Q756">
        <v>0</v>
      </c>
      <c r="R756">
        <v>-79.5</v>
      </c>
      <c r="S756">
        <v>2019</v>
      </c>
      <c r="T756" t="e">
        <v>#N/A</v>
      </c>
      <c r="U756" t="s">
        <v>316</v>
      </c>
      <c r="V756" t="s">
        <v>326</v>
      </c>
    </row>
    <row r="757" spans="1:22" x14ac:dyDescent="0.25">
      <c r="A757" s="1">
        <v>43599</v>
      </c>
      <c r="B757">
        <v>591056</v>
      </c>
      <c r="D757">
        <v>296</v>
      </c>
      <c r="E757">
        <v>900019</v>
      </c>
      <c r="F757" t="s">
        <v>825</v>
      </c>
      <c r="G757" t="s">
        <v>849</v>
      </c>
      <c r="H757">
        <v>1</v>
      </c>
      <c r="I757">
        <v>1130</v>
      </c>
      <c r="K757">
        <v>640</v>
      </c>
      <c r="L757">
        <v>0</v>
      </c>
      <c r="M757">
        <v>31700</v>
      </c>
      <c r="N757">
        <v>1</v>
      </c>
      <c r="O757">
        <v>0</v>
      </c>
      <c r="P757">
        <v>205</v>
      </c>
      <c r="Q757">
        <v>0</v>
      </c>
      <c r="R757">
        <v>-1.47</v>
      </c>
      <c r="S757">
        <v>2019</v>
      </c>
      <c r="T757" t="e">
        <v>#N/A</v>
      </c>
      <c r="U757" t="s">
        <v>316</v>
      </c>
      <c r="V757" t="s">
        <v>326</v>
      </c>
    </row>
    <row r="758" spans="1:22" x14ac:dyDescent="0.25">
      <c r="A758" s="1">
        <v>43599</v>
      </c>
      <c r="B758">
        <v>591056</v>
      </c>
      <c r="D758">
        <v>296</v>
      </c>
      <c r="E758">
        <v>900019</v>
      </c>
      <c r="F758" t="s">
        <v>825</v>
      </c>
      <c r="G758" t="s">
        <v>852</v>
      </c>
      <c r="H758">
        <v>1</v>
      </c>
      <c r="I758">
        <v>1130</v>
      </c>
      <c r="K758">
        <v>640</v>
      </c>
      <c r="L758">
        <v>0</v>
      </c>
      <c r="M758">
        <v>31700</v>
      </c>
      <c r="N758">
        <v>1</v>
      </c>
      <c r="O758">
        <v>0</v>
      </c>
      <c r="P758">
        <v>205</v>
      </c>
      <c r="Q758">
        <v>0</v>
      </c>
      <c r="R758">
        <v>-269</v>
      </c>
      <c r="S758">
        <v>2019</v>
      </c>
      <c r="T758" t="e">
        <v>#N/A</v>
      </c>
      <c r="U758" t="s">
        <v>316</v>
      </c>
      <c r="V758" t="s">
        <v>326</v>
      </c>
    </row>
    <row r="759" spans="1:22" x14ac:dyDescent="0.25">
      <c r="A759" s="1">
        <v>43599</v>
      </c>
      <c r="B759">
        <v>591056</v>
      </c>
      <c r="D759">
        <v>296</v>
      </c>
      <c r="E759">
        <v>900019</v>
      </c>
      <c r="F759" t="s">
        <v>825</v>
      </c>
      <c r="G759" t="s">
        <v>852</v>
      </c>
      <c r="H759">
        <v>1</v>
      </c>
      <c r="I759">
        <v>1130</v>
      </c>
      <c r="K759">
        <v>640</v>
      </c>
      <c r="L759">
        <v>0</v>
      </c>
      <c r="M759">
        <v>31700</v>
      </c>
      <c r="N759">
        <v>1</v>
      </c>
      <c r="O759">
        <v>0</v>
      </c>
      <c r="P759">
        <v>205</v>
      </c>
      <c r="Q759">
        <v>0</v>
      </c>
      <c r="R759">
        <v>-201.98</v>
      </c>
      <c r="S759">
        <v>2019</v>
      </c>
      <c r="T759" t="e">
        <v>#N/A</v>
      </c>
      <c r="U759" t="s">
        <v>316</v>
      </c>
      <c r="V759" t="s">
        <v>326</v>
      </c>
    </row>
    <row r="760" spans="1:22" x14ac:dyDescent="0.25">
      <c r="A760" s="1">
        <v>43599</v>
      </c>
      <c r="B760">
        <v>591056</v>
      </c>
      <c r="D760">
        <v>296</v>
      </c>
      <c r="E760">
        <v>900019</v>
      </c>
      <c r="F760" t="s">
        <v>825</v>
      </c>
      <c r="G760" t="s">
        <v>831</v>
      </c>
      <c r="H760">
        <v>1</v>
      </c>
      <c r="I760">
        <v>1130</v>
      </c>
      <c r="K760">
        <v>640</v>
      </c>
      <c r="L760">
        <v>0</v>
      </c>
      <c r="M760">
        <v>31700</v>
      </c>
      <c r="N760">
        <v>1</v>
      </c>
      <c r="O760">
        <v>0</v>
      </c>
      <c r="P760">
        <v>205</v>
      </c>
      <c r="Q760">
        <v>0</v>
      </c>
      <c r="R760">
        <v>-49</v>
      </c>
      <c r="S760">
        <v>2019</v>
      </c>
      <c r="T760" t="e">
        <v>#N/A</v>
      </c>
      <c r="U760" t="s">
        <v>316</v>
      </c>
      <c r="V760" t="s">
        <v>326</v>
      </c>
    </row>
    <row r="761" spans="1:22" x14ac:dyDescent="0.25">
      <c r="A761" s="1">
        <v>43599</v>
      </c>
      <c r="B761">
        <v>591056</v>
      </c>
      <c r="D761">
        <v>296</v>
      </c>
      <c r="E761">
        <v>900019</v>
      </c>
      <c r="F761" t="s">
        <v>825</v>
      </c>
      <c r="G761" t="s">
        <v>831</v>
      </c>
      <c r="H761">
        <v>1</v>
      </c>
      <c r="I761">
        <v>1130</v>
      </c>
      <c r="K761">
        <v>640</v>
      </c>
      <c r="L761">
        <v>0</v>
      </c>
      <c r="M761">
        <v>31700</v>
      </c>
      <c r="N761">
        <v>1</v>
      </c>
      <c r="O761">
        <v>0</v>
      </c>
      <c r="P761">
        <v>205</v>
      </c>
      <c r="Q761">
        <v>0</v>
      </c>
      <c r="R761">
        <v>-5.8</v>
      </c>
      <c r="S761">
        <v>2019</v>
      </c>
      <c r="T761" t="e">
        <v>#N/A</v>
      </c>
      <c r="U761" t="s">
        <v>316</v>
      </c>
      <c r="V761" t="s">
        <v>326</v>
      </c>
    </row>
    <row r="762" spans="1:22" x14ac:dyDescent="0.25">
      <c r="A762" s="1">
        <v>43599</v>
      </c>
      <c r="B762">
        <v>591056</v>
      </c>
      <c r="D762">
        <v>296</v>
      </c>
      <c r="E762">
        <v>900019</v>
      </c>
      <c r="F762" t="s">
        <v>825</v>
      </c>
      <c r="G762" t="s">
        <v>831</v>
      </c>
      <c r="H762">
        <v>1</v>
      </c>
      <c r="I762">
        <v>1130</v>
      </c>
      <c r="K762">
        <v>640</v>
      </c>
      <c r="L762">
        <v>0</v>
      </c>
      <c r="M762">
        <v>31700</v>
      </c>
      <c r="N762">
        <v>1</v>
      </c>
      <c r="O762">
        <v>0</v>
      </c>
      <c r="P762">
        <v>205</v>
      </c>
      <c r="Q762">
        <v>0</v>
      </c>
      <c r="R762">
        <v>-19</v>
      </c>
      <c r="S762">
        <v>2019</v>
      </c>
      <c r="T762" t="e">
        <v>#N/A</v>
      </c>
      <c r="U762" t="s">
        <v>316</v>
      </c>
      <c r="V762" t="s">
        <v>326</v>
      </c>
    </row>
    <row r="763" spans="1:22" x14ac:dyDescent="0.25">
      <c r="A763" s="1">
        <v>43599</v>
      </c>
      <c r="B763">
        <v>591056</v>
      </c>
      <c r="D763">
        <v>296</v>
      </c>
      <c r="E763">
        <v>900019</v>
      </c>
      <c r="F763" t="s">
        <v>825</v>
      </c>
      <c r="G763" t="s">
        <v>853</v>
      </c>
      <c r="H763">
        <v>1</v>
      </c>
      <c r="I763">
        <v>1130</v>
      </c>
      <c r="K763">
        <v>640</v>
      </c>
      <c r="L763">
        <v>0</v>
      </c>
      <c r="M763">
        <v>31700</v>
      </c>
      <c r="N763">
        <v>1</v>
      </c>
      <c r="O763">
        <v>0</v>
      </c>
      <c r="P763">
        <v>205</v>
      </c>
      <c r="Q763">
        <v>0</v>
      </c>
      <c r="R763">
        <v>-376</v>
      </c>
      <c r="S763">
        <v>2019</v>
      </c>
      <c r="T763" t="e">
        <v>#N/A</v>
      </c>
      <c r="U763" t="s">
        <v>316</v>
      </c>
      <c r="V763" t="s">
        <v>326</v>
      </c>
    </row>
    <row r="764" spans="1:22" x14ac:dyDescent="0.25">
      <c r="A764" s="1">
        <v>43599</v>
      </c>
      <c r="B764">
        <v>591056</v>
      </c>
      <c r="D764">
        <v>296</v>
      </c>
      <c r="E764">
        <v>900019</v>
      </c>
      <c r="F764" t="s">
        <v>825</v>
      </c>
      <c r="G764" t="s">
        <v>854</v>
      </c>
      <c r="H764">
        <v>1</v>
      </c>
      <c r="I764">
        <v>1130</v>
      </c>
      <c r="K764">
        <v>640</v>
      </c>
      <c r="L764">
        <v>0</v>
      </c>
      <c r="M764">
        <v>31700</v>
      </c>
      <c r="N764">
        <v>1</v>
      </c>
      <c r="O764">
        <v>0</v>
      </c>
      <c r="P764">
        <v>205</v>
      </c>
      <c r="Q764">
        <v>0</v>
      </c>
      <c r="R764">
        <v>-5955</v>
      </c>
      <c r="S764">
        <v>2019</v>
      </c>
      <c r="T764" t="e">
        <v>#N/A</v>
      </c>
      <c r="U764" t="s">
        <v>316</v>
      </c>
      <c r="V764" t="s">
        <v>326</v>
      </c>
    </row>
    <row r="765" spans="1:22" x14ac:dyDescent="0.25">
      <c r="A765" s="1">
        <v>43599</v>
      </c>
      <c r="B765">
        <v>591056</v>
      </c>
      <c r="D765">
        <v>296</v>
      </c>
      <c r="E765">
        <v>900019</v>
      </c>
      <c r="F765" t="s">
        <v>825</v>
      </c>
      <c r="G765" t="s">
        <v>854</v>
      </c>
      <c r="H765">
        <v>1</v>
      </c>
      <c r="I765">
        <v>1130</v>
      </c>
      <c r="K765">
        <v>640</v>
      </c>
      <c r="L765">
        <v>0</v>
      </c>
      <c r="M765">
        <v>31700</v>
      </c>
      <c r="N765">
        <v>1</v>
      </c>
      <c r="O765">
        <v>0</v>
      </c>
      <c r="P765">
        <v>205</v>
      </c>
      <c r="Q765">
        <v>0</v>
      </c>
      <c r="R765">
        <v>-937.6</v>
      </c>
      <c r="S765">
        <v>2019</v>
      </c>
      <c r="T765" t="e">
        <v>#N/A</v>
      </c>
      <c r="U765" t="s">
        <v>316</v>
      </c>
      <c r="V765" t="s">
        <v>326</v>
      </c>
    </row>
    <row r="766" spans="1:22" x14ac:dyDescent="0.25">
      <c r="A766" s="1">
        <v>43599</v>
      </c>
      <c r="B766">
        <v>591056</v>
      </c>
      <c r="D766">
        <v>296</v>
      </c>
      <c r="E766">
        <v>900019</v>
      </c>
      <c r="F766" t="s">
        <v>825</v>
      </c>
      <c r="G766" t="s">
        <v>854</v>
      </c>
      <c r="H766">
        <v>1</v>
      </c>
      <c r="I766">
        <v>1130</v>
      </c>
      <c r="K766">
        <v>640</v>
      </c>
      <c r="L766">
        <v>0</v>
      </c>
      <c r="M766">
        <v>31700</v>
      </c>
      <c r="N766">
        <v>1</v>
      </c>
      <c r="O766">
        <v>0</v>
      </c>
      <c r="P766">
        <v>205</v>
      </c>
      <c r="Q766">
        <v>0</v>
      </c>
      <c r="R766">
        <v>-390</v>
      </c>
      <c r="S766">
        <v>2019</v>
      </c>
      <c r="T766" t="e">
        <v>#N/A</v>
      </c>
      <c r="U766" t="s">
        <v>316</v>
      </c>
      <c r="V766" t="s">
        <v>326</v>
      </c>
    </row>
    <row r="767" spans="1:22" x14ac:dyDescent="0.25">
      <c r="A767" s="1">
        <v>43599</v>
      </c>
      <c r="B767">
        <v>591056</v>
      </c>
      <c r="D767">
        <v>296</v>
      </c>
      <c r="E767">
        <v>900019</v>
      </c>
      <c r="F767" t="s">
        <v>825</v>
      </c>
      <c r="G767" t="s">
        <v>854</v>
      </c>
      <c r="H767">
        <v>1</v>
      </c>
      <c r="I767">
        <v>1130</v>
      </c>
      <c r="K767">
        <v>640</v>
      </c>
      <c r="L767">
        <v>0</v>
      </c>
      <c r="M767">
        <v>31700</v>
      </c>
      <c r="N767">
        <v>1</v>
      </c>
      <c r="O767">
        <v>0</v>
      </c>
      <c r="P767">
        <v>205</v>
      </c>
      <c r="Q767">
        <v>0</v>
      </c>
      <c r="R767">
        <v>-1418.48</v>
      </c>
      <c r="S767">
        <v>2019</v>
      </c>
      <c r="T767" t="e">
        <v>#N/A</v>
      </c>
      <c r="U767" t="s">
        <v>316</v>
      </c>
      <c r="V767" t="s">
        <v>326</v>
      </c>
    </row>
    <row r="768" spans="1:22" x14ac:dyDescent="0.25">
      <c r="A768" s="1">
        <v>43599</v>
      </c>
      <c r="B768">
        <v>591056</v>
      </c>
      <c r="D768">
        <v>296</v>
      </c>
      <c r="E768">
        <v>900019</v>
      </c>
      <c r="F768" t="s">
        <v>825</v>
      </c>
      <c r="G768" t="s">
        <v>854</v>
      </c>
      <c r="H768">
        <v>1</v>
      </c>
      <c r="I768">
        <v>1130</v>
      </c>
      <c r="K768">
        <v>640</v>
      </c>
      <c r="L768">
        <v>0</v>
      </c>
      <c r="M768">
        <v>31700</v>
      </c>
      <c r="N768">
        <v>1</v>
      </c>
      <c r="O768">
        <v>0</v>
      </c>
      <c r="P768">
        <v>205</v>
      </c>
      <c r="Q768">
        <v>0</v>
      </c>
      <c r="R768">
        <v>-309.95</v>
      </c>
      <c r="S768">
        <v>2019</v>
      </c>
      <c r="T768" t="e">
        <v>#N/A</v>
      </c>
      <c r="U768" t="s">
        <v>316</v>
      </c>
      <c r="V768" t="s">
        <v>326</v>
      </c>
    </row>
    <row r="769" spans="1:22" x14ac:dyDescent="0.25">
      <c r="A769" s="1">
        <v>43599</v>
      </c>
      <c r="B769">
        <v>591056</v>
      </c>
      <c r="D769">
        <v>296</v>
      </c>
      <c r="E769">
        <v>900019</v>
      </c>
      <c r="F769" t="s">
        <v>825</v>
      </c>
      <c r="G769" t="s">
        <v>854</v>
      </c>
      <c r="H769">
        <v>1</v>
      </c>
      <c r="I769">
        <v>1130</v>
      </c>
      <c r="K769">
        <v>640</v>
      </c>
      <c r="L769">
        <v>0</v>
      </c>
      <c r="M769">
        <v>31700</v>
      </c>
      <c r="N769">
        <v>1</v>
      </c>
      <c r="O769">
        <v>0</v>
      </c>
      <c r="P769">
        <v>205</v>
      </c>
      <c r="Q769">
        <v>0</v>
      </c>
      <c r="R769">
        <v>-120</v>
      </c>
      <c r="S769">
        <v>2019</v>
      </c>
      <c r="T769" t="e">
        <v>#N/A</v>
      </c>
      <c r="U769" t="s">
        <v>316</v>
      </c>
      <c r="V769" t="s">
        <v>326</v>
      </c>
    </row>
    <row r="770" spans="1:22" x14ac:dyDescent="0.25">
      <c r="A770" s="1">
        <v>43599</v>
      </c>
      <c r="B770">
        <v>591056</v>
      </c>
      <c r="D770">
        <v>296</v>
      </c>
      <c r="E770">
        <v>900019</v>
      </c>
      <c r="F770" t="s">
        <v>825</v>
      </c>
      <c r="G770" t="s">
        <v>854</v>
      </c>
      <c r="H770">
        <v>1</v>
      </c>
      <c r="I770">
        <v>1130</v>
      </c>
      <c r="K770">
        <v>640</v>
      </c>
      <c r="L770">
        <v>0</v>
      </c>
      <c r="M770">
        <v>31700</v>
      </c>
      <c r="N770">
        <v>1</v>
      </c>
      <c r="O770">
        <v>0</v>
      </c>
      <c r="P770">
        <v>205</v>
      </c>
      <c r="Q770">
        <v>0</v>
      </c>
      <c r="R770">
        <v>-479.58</v>
      </c>
      <c r="S770">
        <v>2019</v>
      </c>
      <c r="T770" t="e">
        <v>#N/A</v>
      </c>
      <c r="U770" t="s">
        <v>316</v>
      </c>
      <c r="V770" t="s">
        <v>326</v>
      </c>
    </row>
    <row r="771" spans="1:22" x14ac:dyDescent="0.25">
      <c r="A771" s="1">
        <v>43599</v>
      </c>
      <c r="B771">
        <v>591056</v>
      </c>
      <c r="D771">
        <v>296</v>
      </c>
      <c r="E771">
        <v>900019</v>
      </c>
      <c r="F771" t="s">
        <v>825</v>
      </c>
      <c r="G771" t="s">
        <v>855</v>
      </c>
      <c r="H771">
        <v>1</v>
      </c>
      <c r="I771">
        <v>1130</v>
      </c>
      <c r="K771">
        <v>640</v>
      </c>
      <c r="L771">
        <v>0</v>
      </c>
      <c r="M771">
        <v>31700</v>
      </c>
      <c r="N771">
        <v>1</v>
      </c>
      <c r="O771">
        <v>0</v>
      </c>
      <c r="P771">
        <v>205</v>
      </c>
      <c r="Q771">
        <v>0</v>
      </c>
      <c r="R771">
        <v>-11.97</v>
      </c>
      <c r="S771">
        <v>2019</v>
      </c>
      <c r="T771" t="e">
        <v>#N/A</v>
      </c>
      <c r="U771" t="s">
        <v>316</v>
      </c>
      <c r="V771" t="s">
        <v>326</v>
      </c>
    </row>
    <row r="772" spans="1:22" x14ac:dyDescent="0.25">
      <c r="A772" s="1">
        <v>43599</v>
      </c>
      <c r="B772">
        <v>591056</v>
      </c>
      <c r="D772">
        <v>296</v>
      </c>
      <c r="E772">
        <v>900019</v>
      </c>
      <c r="F772" t="s">
        <v>825</v>
      </c>
      <c r="G772" t="s">
        <v>855</v>
      </c>
      <c r="H772">
        <v>1</v>
      </c>
      <c r="I772">
        <v>1130</v>
      </c>
      <c r="K772">
        <v>640</v>
      </c>
      <c r="L772">
        <v>0</v>
      </c>
      <c r="M772">
        <v>31700</v>
      </c>
      <c r="N772">
        <v>1</v>
      </c>
      <c r="O772">
        <v>0</v>
      </c>
      <c r="P772">
        <v>205</v>
      </c>
      <c r="Q772">
        <v>0</v>
      </c>
      <c r="R772">
        <v>-249.87</v>
      </c>
      <c r="S772">
        <v>2019</v>
      </c>
      <c r="T772" t="e">
        <v>#N/A</v>
      </c>
      <c r="U772" t="s">
        <v>316</v>
      </c>
      <c r="V772" t="s">
        <v>326</v>
      </c>
    </row>
    <row r="773" spans="1:22" x14ac:dyDescent="0.25">
      <c r="A773" s="1">
        <v>43599</v>
      </c>
      <c r="B773">
        <v>591056</v>
      </c>
      <c r="D773">
        <v>296</v>
      </c>
      <c r="E773">
        <v>900019</v>
      </c>
      <c r="F773" t="s">
        <v>825</v>
      </c>
      <c r="G773" t="s">
        <v>829</v>
      </c>
      <c r="H773">
        <v>1</v>
      </c>
      <c r="I773">
        <v>1130</v>
      </c>
      <c r="K773">
        <v>640</v>
      </c>
      <c r="L773">
        <v>0</v>
      </c>
      <c r="M773">
        <v>31700</v>
      </c>
      <c r="N773">
        <v>1</v>
      </c>
      <c r="O773">
        <v>0</v>
      </c>
      <c r="P773">
        <v>205</v>
      </c>
      <c r="Q773">
        <v>0</v>
      </c>
      <c r="R773">
        <v>-6900</v>
      </c>
      <c r="S773">
        <v>2019</v>
      </c>
      <c r="T773" t="e">
        <v>#N/A</v>
      </c>
      <c r="U773" t="s">
        <v>316</v>
      </c>
      <c r="V773" t="s">
        <v>326</v>
      </c>
    </row>
    <row r="774" spans="1:22" x14ac:dyDescent="0.25">
      <c r="A774" s="1">
        <v>43599</v>
      </c>
      <c r="B774">
        <v>591056</v>
      </c>
      <c r="D774">
        <v>296</v>
      </c>
      <c r="E774">
        <v>900019</v>
      </c>
      <c r="F774" t="s">
        <v>825</v>
      </c>
      <c r="G774" t="s">
        <v>856</v>
      </c>
      <c r="H774">
        <v>1</v>
      </c>
      <c r="I774">
        <v>1130</v>
      </c>
      <c r="K774">
        <v>640</v>
      </c>
      <c r="L774">
        <v>0</v>
      </c>
      <c r="M774">
        <v>31700</v>
      </c>
      <c r="N774">
        <v>1</v>
      </c>
      <c r="O774">
        <v>0</v>
      </c>
      <c r="P774">
        <v>205</v>
      </c>
      <c r="Q774">
        <v>0</v>
      </c>
      <c r="R774">
        <v>-720</v>
      </c>
      <c r="S774">
        <v>2019</v>
      </c>
      <c r="T774" t="e">
        <v>#N/A</v>
      </c>
      <c r="U774" t="s">
        <v>316</v>
      </c>
      <c r="V774" t="s">
        <v>326</v>
      </c>
    </row>
    <row r="775" spans="1:22" x14ac:dyDescent="0.25">
      <c r="A775" s="1">
        <v>43599</v>
      </c>
      <c r="B775">
        <v>591056</v>
      </c>
      <c r="D775">
        <v>296</v>
      </c>
      <c r="E775">
        <v>900019</v>
      </c>
      <c r="F775" t="s">
        <v>825</v>
      </c>
      <c r="G775" t="s">
        <v>830</v>
      </c>
      <c r="H775">
        <v>1</v>
      </c>
      <c r="I775">
        <v>1130</v>
      </c>
      <c r="K775">
        <v>640</v>
      </c>
      <c r="L775">
        <v>0</v>
      </c>
      <c r="M775">
        <v>31700</v>
      </c>
      <c r="N775">
        <v>1</v>
      </c>
      <c r="O775">
        <v>0</v>
      </c>
      <c r="P775">
        <v>205</v>
      </c>
      <c r="Q775">
        <v>0</v>
      </c>
      <c r="R775">
        <v>-245.43</v>
      </c>
      <c r="S775">
        <v>2019</v>
      </c>
      <c r="T775" t="e">
        <v>#N/A</v>
      </c>
      <c r="U775" t="s">
        <v>316</v>
      </c>
      <c r="V775" t="s">
        <v>326</v>
      </c>
    </row>
    <row r="776" spans="1:22" x14ac:dyDescent="0.25">
      <c r="A776" s="1">
        <v>43599</v>
      </c>
      <c r="B776">
        <v>591056</v>
      </c>
      <c r="D776">
        <v>296</v>
      </c>
      <c r="E776">
        <v>900019</v>
      </c>
      <c r="F776" t="s">
        <v>825</v>
      </c>
      <c r="G776" t="s">
        <v>830</v>
      </c>
      <c r="H776">
        <v>1</v>
      </c>
      <c r="I776">
        <v>1130</v>
      </c>
      <c r="K776">
        <v>640</v>
      </c>
      <c r="L776">
        <v>0</v>
      </c>
      <c r="M776">
        <v>31700</v>
      </c>
      <c r="N776">
        <v>1</v>
      </c>
      <c r="O776">
        <v>0</v>
      </c>
      <c r="P776">
        <v>205</v>
      </c>
      <c r="Q776">
        <v>0</v>
      </c>
      <c r="R776">
        <v>-1578.6</v>
      </c>
      <c r="S776">
        <v>2019</v>
      </c>
      <c r="T776" t="e">
        <v>#N/A</v>
      </c>
      <c r="U776" t="s">
        <v>316</v>
      </c>
      <c r="V776" t="s">
        <v>326</v>
      </c>
    </row>
    <row r="777" spans="1:22" x14ac:dyDescent="0.25">
      <c r="A777" s="1">
        <v>43599</v>
      </c>
      <c r="B777">
        <v>591056</v>
      </c>
      <c r="D777">
        <v>296</v>
      </c>
      <c r="E777">
        <v>900019</v>
      </c>
      <c r="F777" t="s">
        <v>825</v>
      </c>
      <c r="G777" t="s">
        <v>830</v>
      </c>
      <c r="H777">
        <v>1</v>
      </c>
      <c r="I777">
        <v>1130</v>
      </c>
      <c r="K777">
        <v>640</v>
      </c>
      <c r="L777">
        <v>0</v>
      </c>
      <c r="M777">
        <v>31700</v>
      </c>
      <c r="N777">
        <v>1</v>
      </c>
      <c r="O777">
        <v>0</v>
      </c>
      <c r="P777">
        <v>205</v>
      </c>
      <c r="Q777">
        <v>0</v>
      </c>
      <c r="R777">
        <v>-81.81</v>
      </c>
      <c r="S777">
        <v>2019</v>
      </c>
      <c r="T777" t="e">
        <v>#N/A</v>
      </c>
      <c r="U777" t="s">
        <v>316</v>
      </c>
      <c r="V777" t="s">
        <v>326</v>
      </c>
    </row>
    <row r="778" spans="1:22" x14ac:dyDescent="0.25">
      <c r="A778" s="1">
        <v>43599</v>
      </c>
      <c r="B778">
        <v>591056</v>
      </c>
      <c r="D778">
        <v>296</v>
      </c>
      <c r="E778">
        <v>900019</v>
      </c>
      <c r="F778" t="s">
        <v>825</v>
      </c>
      <c r="G778" t="s">
        <v>849</v>
      </c>
      <c r="H778">
        <v>1</v>
      </c>
      <c r="I778">
        <v>1130</v>
      </c>
      <c r="K778">
        <v>640</v>
      </c>
      <c r="L778">
        <v>0</v>
      </c>
      <c r="M778">
        <v>31700</v>
      </c>
      <c r="N778">
        <v>1</v>
      </c>
      <c r="O778">
        <v>0</v>
      </c>
      <c r="P778">
        <v>205</v>
      </c>
      <c r="Q778">
        <v>0</v>
      </c>
      <c r="R778">
        <v>-1386</v>
      </c>
      <c r="S778">
        <v>2019</v>
      </c>
      <c r="T778" t="e">
        <v>#N/A</v>
      </c>
      <c r="U778" t="s">
        <v>316</v>
      </c>
      <c r="V778" t="s">
        <v>326</v>
      </c>
    </row>
    <row r="779" spans="1:22" x14ac:dyDescent="0.25">
      <c r="A779" s="1">
        <v>43599</v>
      </c>
      <c r="B779">
        <v>591056</v>
      </c>
      <c r="D779">
        <v>296</v>
      </c>
      <c r="E779">
        <v>900019</v>
      </c>
      <c r="F779" t="s">
        <v>825</v>
      </c>
      <c r="G779" t="s">
        <v>849</v>
      </c>
      <c r="H779">
        <v>1</v>
      </c>
      <c r="I779">
        <v>1130</v>
      </c>
      <c r="K779">
        <v>640</v>
      </c>
      <c r="L779">
        <v>0</v>
      </c>
      <c r="M779">
        <v>31700</v>
      </c>
      <c r="N779">
        <v>1</v>
      </c>
      <c r="O779">
        <v>0</v>
      </c>
      <c r="P779">
        <v>205</v>
      </c>
      <c r="Q779">
        <v>0</v>
      </c>
      <c r="R779">
        <v>-483</v>
      </c>
      <c r="S779">
        <v>2019</v>
      </c>
      <c r="T779" t="e">
        <v>#N/A</v>
      </c>
      <c r="U779" t="s">
        <v>316</v>
      </c>
      <c r="V779" t="s">
        <v>326</v>
      </c>
    </row>
    <row r="780" spans="1:22" x14ac:dyDescent="0.25">
      <c r="A780" s="1">
        <v>43599</v>
      </c>
      <c r="B780">
        <v>591056</v>
      </c>
      <c r="D780">
        <v>296</v>
      </c>
      <c r="E780">
        <v>900019</v>
      </c>
      <c r="F780" t="s">
        <v>825</v>
      </c>
      <c r="G780" t="s">
        <v>849</v>
      </c>
      <c r="H780">
        <v>1</v>
      </c>
      <c r="I780">
        <v>1130</v>
      </c>
      <c r="K780">
        <v>640</v>
      </c>
      <c r="L780">
        <v>0</v>
      </c>
      <c r="M780">
        <v>31700</v>
      </c>
      <c r="N780">
        <v>1</v>
      </c>
      <c r="O780">
        <v>0</v>
      </c>
      <c r="P780">
        <v>205</v>
      </c>
      <c r="Q780">
        <v>0</v>
      </c>
      <c r="R780">
        <v>-285.8</v>
      </c>
      <c r="S780">
        <v>2019</v>
      </c>
      <c r="T780" t="e">
        <v>#N/A</v>
      </c>
      <c r="U780" t="s">
        <v>316</v>
      </c>
      <c r="V780" t="s">
        <v>326</v>
      </c>
    </row>
    <row r="781" spans="1:22" x14ac:dyDescent="0.25">
      <c r="A781" s="1">
        <v>43599</v>
      </c>
      <c r="B781">
        <v>591056</v>
      </c>
      <c r="D781">
        <v>296</v>
      </c>
      <c r="E781">
        <v>900019</v>
      </c>
      <c r="F781" t="s">
        <v>825</v>
      </c>
      <c r="G781" t="s">
        <v>857</v>
      </c>
      <c r="H781">
        <v>1</v>
      </c>
      <c r="I781">
        <v>1130</v>
      </c>
      <c r="K781">
        <v>640</v>
      </c>
      <c r="L781">
        <v>0</v>
      </c>
      <c r="M781">
        <v>31700</v>
      </c>
      <c r="N781">
        <v>1</v>
      </c>
      <c r="O781">
        <v>0</v>
      </c>
      <c r="P781">
        <v>205</v>
      </c>
      <c r="Q781">
        <v>0</v>
      </c>
      <c r="R781">
        <v>-147.27000000000001</v>
      </c>
      <c r="S781">
        <v>2019</v>
      </c>
      <c r="T781" t="e">
        <v>#N/A</v>
      </c>
      <c r="U781" t="s">
        <v>316</v>
      </c>
      <c r="V781" t="s">
        <v>326</v>
      </c>
    </row>
    <row r="782" spans="1:22" x14ac:dyDescent="0.25">
      <c r="A782" s="1">
        <v>43599</v>
      </c>
      <c r="B782">
        <v>591057</v>
      </c>
      <c r="D782">
        <v>297</v>
      </c>
      <c r="E782">
        <v>900050</v>
      </c>
      <c r="F782" t="s">
        <v>48</v>
      </c>
      <c r="G782" t="s">
        <v>858</v>
      </c>
      <c r="H782">
        <v>1</v>
      </c>
      <c r="I782">
        <v>1130</v>
      </c>
      <c r="K782">
        <v>640</v>
      </c>
      <c r="L782">
        <v>0</v>
      </c>
      <c r="M782">
        <v>31700</v>
      </c>
      <c r="N782">
        <v>1</v>
      </c>
      <c r="O782">
        <v>0</v>
      </c>
      <c r="P782">
        <v>205</v>
      </c>
      <c r="Q782">
        <v>0</v>
      </c>
      <c r="R782">
        <v>-538.08000000000004</v>
      </c>
      <c r="S782">
        <v>2019</v>
      </c>
      <c r="T782" t="e">
        <v>#N/A</v>
      </c>
      <c r="U782" t="s">
        <v>316</v>
      </c>
      <c r="V782" t="s">
        <v>326</v>
      </c>
    </row>
    <row r="783" spans="1:22" x14ac:dyDescent="0.25">
      <c r="A783" s="1">
        <v>43599</v>
      </c>
      <c r="B783">
        <v>591056</v>
      </c>
      <c r="D783">
        <v>295</v>
      </c>
      <c r="E783">
        <v>900019</v>
      </c>
      <c r="F783" t="s">
        <v>825</v>
      </c>
      <c r="G783" t="s">
        <v>826</v>
      </c>
      <c r="H783">
        <v>1</v>
      </c>
      <c r="I783">
        <v>1230</v>
      </c>
      <c r="K783">
        <v>640</v>
      </c>
      <c r="L783">
        <v>0</v>
      </c>
      <c r="M783">
        <v>0</v>
      </c>
      <c r="N783">
        <v>0</v>
      </c>
      <c r="O783">
        <v>0</v>
      </c>
      <c r="P783">
        <v>410</v>
      </c>
      <c r="Q783">
        <v>0</v>
      </c>
      <c r="R783">
        <v>3396</v>
      </c>
      <c r="S783">
        <v>2019</v>
      </c>
      <c r="T783" t="e">
        <v>#N/A</v>
      </c>
      <c r="U783" t="s">
        <v>317</v>
      </c>
      <c r="V783" t="s">
        <v>326</v>
      </c>
    </row>
    <row r="784" spans="1:22" x14ac:dyDescent="0.25">
      <c r="A784" s="1">
        <v>43599</v>
      </c>
      <c r="B784">
        <v>591056</v>
      </c>
      <c r="D784">
        <v>295</v>
      </c>
      <c r="E784">
        <v>900019</v>
      </c>
      <c r="F784" t="s">
        <v>825</v>
      </c>
      <c r="G784" t="s">
        <v>837</v>
      </c>
      <c r="H784">
        <v>1</v>
      </c>
      <c r="I784">
        <v>2510</v>
      </c>
      <c r="K784">
        <v>640</v>
      </c>
      <c r="L784">
        <v>0</v>
      </c>
      <c r="M784">
        <v>0</v>
      </c>
      <c r="N784">
        <v>55</v>
      </c>
      <c r="O784">
        <v>0</v>
      </c>
      <c r="P784">
        <v>0</v>
      </c>
      <c r="Q784">
        <v>0</v>
      </c>
      <c r="R784">
        <v>2179.15</v>
      </c>
      <c r="S784">
        <v>2019</v>
      </c>
      <c r="T784" t="e">
        <v>#N/A</v>
      </c>
      <c r="U784" t="s">
        <v>319</v>
      </c>
      <c r="V784" t="s">
        <v>326</v>
      </c>
    </row>
    <row r="785" spans="1:22" x14ac:dyDescent="0.25">
      <c r="A785" s="1">
        <v>43599</v>
      </c>
      <c r="B785">
        <v>591056</v>
      </c>
      <c r="D785">
        <v>296</v>
      </c>
      <c r="E785">
        <v>900019</v>
      </c>
      <c r="F785" t="s">
        <v>825</v>
      </c>
      <c r="G785" t="s">
        <v>854</v>
      </c>
      <c r="H785">
        <v>1</v>
      </c>
      <c r="I785">
        <v>2510</v>
      </c>
      <c r="K785">
        <v>640</v>
      </c>
      <c r="L785">
        <v>0</v>
      </c>
      <c r="M785">
        <v>0</v>
      </c>
      <c r="N785">
        <v>55</v>
      </c>
      <c r="O785">
        <v>0</v>
      </c>
      <c r="P785">
        <v>0</v>
      </c>
      <c r="Q785">
        <v>0</v>
      </c>
      <c r="R785">
        <v>9610.61</v>
      </c>
      <c r="S785">
        <v>2019</v>
      </c>
      <c r="T785" t="e">
        <v>#N/A</v>
      </c>
      <c r="U785" t="s">
        <v>319</v>
      </c>
      <c r="V785" t="s">
        <v>326</v>
      </c>
    </row>
    <row r="786" spans="1:22" x14ac:dyDescent="0.25">
      <c r="A786" s="1">
        <v>43609</v>
      </c>
      <c r="B786">
        <v>111965</v>
      </c>
      <c r="D786">
        <v>1955426</v>
      </c>
      <c r="E786">
        <v>12256</v>
      </c>
      <c r="F786" t="s">
        <v>859</v>
      </c>
      <c r="G786" t="s">
        <v>860</v>
      </c>
      <c r="H786">
        <v>1</v>
      </c>
      <c r="I786">
        <v>4510</v>
      </c>
      <c r="K786">
        <v>640</v>
      </c>
      <c r="L786">
        <v>0</v>
      </c>
      <c r="M786">
        <v>0</v>
      </c>
      <c r="N786">
        <v>1</v>
      </c>
      <c r="O786">
        <v>0</v>
      </c>
      <c r="P786">
        <v>0</v>
      </c>
      <c r="Q786">
        <v>0</v>
      </c>
      <c r="R786">
        <v>12763.41</v>
      </c>
      <c r="S786">
        <v>2019</v>
      </c>
      <c r="T786" t="e">
        <v>#N/A</v>
      </c>
      <c r="U786" t="s">
        <v>323</v>
      </c>
      <c r="V786" t="s">
        <v>326</v>
      </c>
    </row>
    <row r="787" spans="1:22" x14ac:dyDescent="0.25">
      <c r="A787" s="1">
        <v>43627</v>
      </c>
      <c r="B787">
        <v>112082</v>
      </c>
      <c r="D787">
        <v>1956042</v>
      </c>
      <c r="E787">
        <v>1599</v>
      </c>
      <c r="F787" t="s">
        <v>861</v>
      </c>
      <c r="G787" t="s">
        <v>862</v>
      </c>
      <c r="H787">
        <v>1</v>
      </c>
      <c r="I787">
        <v>2212</v>
      </c>
      <c r="K787">
        <v>640</v>
      </c>
      <c r="L787">
        <v>0</v>
      </c>
      <c r="M787">
        <v>0</v>
      </c>
      <c r="N787">
        <v>0</v>
      </c>
      <c r="O787">
        <v>0</v>
      </c>
      <c r="P787">
        <v>402</v>
      </c>
      <c r="Q787">
        <v>0</v>
      </c>
      <c r="R787">
        <v>5.14</v>
      </c>
      <c r="S787">
        <v>2019</v>
      </c>
      <c r="T787" t="e">
        <v>#N/A</v>
      </c>
      <c r="U787" t="s">
        <v>357</v>
      </c>
      <c r="V787" t="s">
        <v>326</v>
      </c>
    </row>
    <row r="788" spans="1:22" x14ac:dyDescent="0.25">
      <c r="A788" s="1">
        <v>43627</v>
      </c>
      <c r="B788">
        <v>112082</v>
      </c>
      <c r="D788">
        <v>1956042</v>
      </c>
      <c r="E788">
        <v>1599</v>
      </c>
      <c r="F788" t="s">
        <v>861</v>
      </c>
      <c r="G788" t="s">
        <v>863</v>
      </c>
      <c r="H788">
        <v>1</v>
      </c>
      <c r="I788">
        <v>2212</v>
      </c>
      <c r="K788">
        <v>640</v>
      </c>
      <c r="L788">
        <v>0</v>
      </c>
      <c r="M788">
        <v>0</v>
      </c>
      <c r="N788">
        <v>0</v>
      </c>
      <c r="O788">
        <v>0</v>
      </c>
      <c r="P788">
        <v>402</v>
      </c>
      <c r="Q788">
        <v>0</v>
      </c>
      <c r="R788">
        <v>93.36</v>
      </c>
      <c r="S788">
        <v>2019</v>
      </c>
      <c r="T788" t="e">
        <v>#N/A</v>
      </c>
      <c r="U788" t="s">
        <v>357</v>
      </c>
      <c r="V788" t="s">
        <v>326</v>
      </c>
    </row>
    <row r="789" spans="1:22" x14ac:dyDescent="0.25">
      <c r="A789" s="1">
        <v>43627</v>
      </c>
      <c r="B789">
        <v>112082</v>
      </c>
      <c r="D789">
        <v>1956042</v>
      </c>
      <c r="E789">
        <v>1599</v>
      </c>
      <c r="F789" t="s">
        <v>861</v>
      </c>
      <c r="G789" t="s">
        <v>864</v>
      </c>
      <c r="H789">
        <v>1</v>
      </c>
      <c r="I789">
        <v>2212</v>
      </c>
      <c r="K789">
        <v>640</v>
      </c>
      <c r="L789">
        <v>0</v>
      </c>
      <c r="M789">
        <v>0</v>
      </c>
      <c r="N789">
        <v>0</v>
      </c>
      <c r="O789">
        <v>0</v>
      </c>
      <c r="P789">
        <v>402</v>
      </c>
      <c r="Q789">
        <v>0</v>
      </c>
      <c r="R789">
        <v>59.97</v>
      </c>
      <c r="S789">
        <v>2019</v>
      </c>
      <c r="T789" t="e">
        <v>#N/A</v>
      </c>
      <c r="U789" t="s">
        <v>357</v>
      </c>
      <c r="V789" t="s">
        <v>326</v>
      </c>
    </row>
    <row r="790" spans="1:22" x14ac:dyDescent="0.25">
      <c r="A790" s="1">
        <v>43627</v>
      </c>
      <c r="B790">
        <v>112082</v>
      </c>
      <c r="D790">
        <v>1956042</v>
      </c>
      <c r="E790">
        <v>1599</v>
      </c>
      <c r="F790" t="s">
        <v>861</v>
      </c>
      <c r="G790" t="s">
        <v>865</v>
      </c>
      <c r="H790">
        <v>1</v>
      </c>
      <c r="I790">
        <v>2212</v>
      </c>
      <c r="K790">
        <v>640</v>
      </c>
      <c r="L790">
        <v>0</v>
      </c>
      <c r="M790">
        <v>0</v>
      </c>
      <c r="N790">
        <v>0</v>
      </c>
      <c r="O790">
        <v>0</v>
      </c>
      <c r="P790">
        <v>402</v>
      </c>
      <c r="Q790">
        <v>0</v>
      </c>
      <c r="R790">
        <v>76.98</v>
      </c>
      <c r="S790">
        <v>2019</v>
      </c>
      <c r="T790" t="e">
        <v>#N/A</v>
      </c>
      <c r="U790" t="s">
        <v>357</v>
      </c>
      <c r="V790" t="s">
        <v>326</v>
      </c>
    </row>
    <row r="791" spans="1:22" x14ac:dyDescent="0.25">
      <c r="A791" s="1">
        <v>43627</v>
      </c>
      <c r="B791">
        <v>112082</v>
      </c>
      <c r="D791">
        <v>1956042</v>
      </c>
      <c r="E791">
        <v>1599</v>
      </c>
      <c r="F791" t="s">
        <v>861</v>
      </c>
      <c r="G791" t="s">
        <v>866</v>
      </c>
      <c r="H791">
        <v>1</v>
      </c>
      <c r="I791">
        <v>2212</v>
      </c>
      <c r="K791">
        <v>640</v>
      </c>
      <c r="L791">
        <v>0</v>
      </c>
      <c r="M791">
        <v>0</v>
      </c>
      <c r="N791">
        <v>0</v>
      </c>
      <c r="O791">
        <v>0</v>
      </c>
      <c r="P791">
        <v>402</v>
      </c>
      <c r="Q791">
        <v>0</v>
      </c>
      <c r="R791">
        <v>300</v>
      </c>
      <c r="S791">
        <v>2019</v>
      </c>
      <c r="T791" t="e">
        <v>#N/A</v>
      </c>
      <c r="U791" t="s">
        <v>357</v>
      </c>
      <c r="V791" t="s">
        <v>326</v>
      </c>
    </row>
    <row r="792" spans="1:22" x14ac:dyDescent="0.25">
      <c r="A792" s="1">
        <v>43630</v>
      </c>
      <c r="B792">
        <v>112172</v>
      </c>
      <c r="D792">
        <v>1956036</v>
      </c>
      <c r="E792">
        <v>24156</v>
      </c>
      <c r="F792" t="s">
        <v>867</v>
      </c>
      <c r="G792" t="s">
        <v>868</v>
      </c>
      <c r="H792">
        <v>1</v>
      </c>
      <c r="I792">
        <v>2212</v>
      </c>
      <c r="K792">
        <v>640</v>
      </c>
      <c r="L792">
        <v>0</v>
      </c>
      <c r="M792">
        <v>0</v>
      </c>
      <c r="N792">
        <v>0</v>
      </c>
      <c r="O792">
        <v>0</v>
      </c>
      <c r="P792">
        <v>402</v>
      </c>
      <c r="Q792">
        <v>0</v>
      </c>
      <c r="R792">
        <v>29.99</v>
      </c>
      <c r="S792">
        <v>2019</v>
      </c>
      <c r="T792" t="e">
        <v>#N/A</v>
      </c>
      <c r="U792" t="s">
        <v>357</v>
      </c>
      <c r="V792" t="s">
        <v>326</v>
      </c>
    </row>
    <row r="793" spans="1:22" x14ac:dyDescent="0.25">
      <c r="A793" s="1">
        <v>43630</v>
      </c>
      <c r="B793">
        <v>112172</v>
      </c>
      <c r="D793">
        <v>1956036</v>
      </c>
      <c r="E793">
        <v>24156</v>
      </c>
      <c r="F793" t="s">
        <v>867</v>
      </c>
      <c r="G793" t="s">
        <v>869</v>
      </c>
      <c r="H793">
        <v>1</v>
      </c>
      <c r="I793">
        <v>2212</v>
      </c>
      <c r="K793">
        <v>640</v>
      </c>
      <c r="L793">
        <v>0</v>
      </c>
      <c r="M793">
        <v>0</v>
      </c>
      <c r="N793">
        <v>0</v>
      </c>
      <c r="O793">
        <v>0</v>
      </c>
      <c r="P793">
        <v>402</v>
      </c>
      <c r="Q793">
        <v>0</v>
      </c>
      <c r="R793">
        <v>30</v>
      </c>
      <c r="S793">
        <v>2019</v>
      </c>
      <c r="T793" t="e">
        <v>#N/A</v>
      </c>
      <c r="U793" t="s">
        <v>357</v>
      </c>
      <c r="V793" t="s">
        <v>326</v>
      </c>
    </row>
    <row r="794" spans="1:22" x14ac:dyDescent="0.25">
      <c r="A794" s="1">
        <v>43630</v>
      </c>
      <c r="B794">
        <v>112172</v>
      </c>
      <c r="D794">
        <v>1956036</v>
      </c>
      <c r="E794">
        <v>24156</v>
      </c>
      <c r="F794" t="s">
        <v>867</v>
      </c>
      <c r="G794" t="s">
        <v>870</v>
      </c>
      <c r="H794">
        <v>1</v>
      </c>
      <c r="I794">
        <v>2212</v>
      </c>
      <c r="K794">
        <v>640</v>
      </c>
      <c r="L794">
        <v>0</v>
      </c>
      <c r="M794">
        <v>0</v>
      </c>
      <c r="N794">
        <v>0</v>
      </c>
      <c r="O794">
        <v>0</v>
      </c>
      <c r="P794">
        <v>402</v>
      </c>
      <c r="Q794">
        <v>0</v>
      </c>
      <c r="R794">
        <v>35</v>
      </c>
      <c r="S794">
        <v>2019</v>
      </c>
      <c r="T794" t="e">
        <v>#N/A</v>
      </c>
      <c r="U794" t="s">
        <v>357</v>
      </c>
      <c r="V794" t="s">
        <v>326</v>
      </c>
    </row>
    <row r="795" spans="1:22" x14ac:dyDescent="0.25">
      <c r="A795" s="1">
        <v>43630</v>
      </c>
      <c r="B795">
        <v>112172</v>
      </c>
      <c r="D795">
        <v>1956036</v>
      </c>
      <c r="E795">
        <v>24156</v>
      </c>
      <c r="F795" t="s">
        <v>867</v>
      </c>
      <c r="G795" t="s">
        <v>871</v>
      </c>
      <c r="H795">
        <v>1</v>
      </c>
      <c r="I795">
        <v>2212</v>
      </c>
      <c r="K795">
        <v>640</v>
      </c>
      <c r="L795">
        <v>0</v>
      </c>
      <c r="M795">
        <v>0</v>
      </c>
      <c r="N795">
        <v>0</v>
      </c>
      <c r="O795">
        <v>0</v>
      </c>
      <c r="P795">
        <v>402</v>
      </c>
      <c r="Q795">
        <v>0</v>
      </c>
      <c r="R795">
        <v>49.99</v>
      </c>
      <c r="S795">
        <v>2019</v>
      </c>
      <c r="T795" t="e">
        <v>#N/A</v>
      </c>
      <c r="U795" t="s">
        <v>357</v>
      </c>
      <c r="V795" t="s">
        <v>326</v>
      </c>
    </row>
    <row r="796" spans="1:22" x14ac:dyDescent="0.25">
      <c r="A796" s="1">
        <v>43630</v>
      </c>
      <c r="B796">
        <v>112172</v>
      </c>
      <c r="D796">
        <v>1956036</v>
      </c>
      <c r="E796">
        <v>24156</v>
      </c>
      <c r="F796" t="s">
        <v>867</v>
      </c>
      <c r="G796" t="s">
        <v>872</v>
      </c>
      <c r="H796">
        <v>1</v>
      </c>
      <c r="I796">
        <v>2212</v>
      </c>
      <c r="K796">
        <v>640</v>
      </c>
      <c r="L796">
        <v>0</v>
      </c>
      <c r="M796">
        <v>0</v>
      </c>
      <c r="N796">
        <v>0</v>
      </c>
      <c r="O796">
        <v>0</v>
      </c>
      <c r="P796">
        <v>402</v>
      </c>
      <c r="Q796">
        <v>0</v>
      </c>
      <c r="R796">
        <v>175.8</v>
      </c>
      <c r="S796">
        <v>2019</v>
      </c>
      <c r="T796" t="e">
        <v>#N/A</v>
      </c>
      <c r="U796" t="s">
        <v>357</v>
      </c>
      <c r="V796" t="s">
        <v>326</v>
      </c>
    </row>
    <row r="797" spans="1:22" x14ac:dyDescent="0.25">
      <c r="A797" s="1">
        <v>43630</v>
      </c>
      <c r="B797">
        <v>112172</v>
      </c>
      <c r="D797">
        <v>1956036</v>
      </c>
      <c r="E797">
        <v>24156</v>
      </c>
      <c r="F797" t="s">
        <v>867</v>
      </c>
      <c r="G797" t="s">
        <v>873</v>
      </c>
      <c r="H797">
        <v>1</v>
      </c>
      <c r="I797">
        <v>2212</v>
      </c>
      <c r="K797">
        <v>640</v>
      </c>
      <c r="L797">
        <v>0</v>
      </c>
      <c r="M797">
        <v>0</v>
      </c>
      <c r="N797">
        <v>0</v>
      </c>
      <c r="O797">
        <v>0</v>
      </c>
      <c r="P797">
        <v>402</v>
      </c>
      <c r="Q797">
        <v>0</v>
      </c>
      <c r="R797">
        <v>158.5</v>
      </c>
      <c r="S797">
        <v>2019</v>
      </c>
      <c r="T797" t="e">
        <v>#N/A</v>
      </c>
      <c r="U797" t="s">
        <v>357</v>
      </c>
      <c r="V797" t="s">
        <v>326</v>
      </c>
    </row>
    <row r="798" spans="1:22" x14ac:dyDescent="0.25">
      <c r="A798" s="1">
        <v>43630</v>
      </c>
      <c r="B798">
        <v>112172</v>
      </c>
      <c r="D798">
        <v>1956036</v>
      </c>
      <c r="E798">
        <v>24156</v>
      </c>
      <c r="F798" t="s">
        <v>867</v>
      </c>
      <c r="G798" t="s">
        <v>874</v>
      </c>
      <c r="H798">
        <v>1</v>
      </c>
      <c r="I798">
        <v>2212</v>
      </c>
      <c r="K798">
        <v>640</v>
      </c>
      <c r="L798">
        <v>0</v>
      </c>
      <c r="M798">
        <v>0</v>
      </c>
      <c r="N798">
        <v>0</v>
      </c>
      <c r="O798">
        <v>0</v>
      </c>
      <c r="P798">
        <v>402</v>
      </c>
      <c r="Q798">
        <v>0</v>
      </c>
      <c r="R798">
        <v>59.99</v>
      </c>
      <c r="S798">
        <v>2019</v>
      </c>
      <c r="T798" t="e">
        <v>#N/A</v>
      </c>
      <c r="U798" t="s">
        <v>357</v>
      </c>
      <c r="V798" t="s">
        <v>326</v>
      </c>
    </row>
    <row r="799" spans="1:22" x14ac:dyDescent="0.25">
      <c r="A799" s="1">
        <v>43630</v>
      </c>
      <c r="B799">
        <v>112172</v>
      </c>
      <c r="D799">
        <v>1956036</v>
      </c>
      <c r="E799">
        <v>24156</v>
      </c>
      <c r="F799" t="s">
        <v>867</v>
      </c>
      <c r="G799" t="s">
        <v>875</v>
      </c>
      <c r="H799">
        <v>1</v>
      </c>
      <c r="I799">
        <v>2212</v>
      </c>
      <c r="K799">
        <v>640</v>
      </c>
      <c r="L799">
        <v>0</v>
      </c>
      <c r="M799">
        <v>0</v>
      </c>
      <c r="N799">
        <v>0</v>
      </c>
      <c r="O799">
        <v>0</v>
      </c>
      <c r="P799">
        <v>402</v>
      </c>
      <c r="Q799">
        <v>0</v>
      </c>
      <c r="R799">
        <v>168.5</v>
      </c>
      <c r="S799">
        <v>2019</v>
      </c>
      <c r="T799" t="e">
        <v>#N/A</v>
      </c>
      <c r="U799" t="s">
        <v>357</v>
      </c>
      <c r="V799" t="s">
        <v>326</v>
      </c>
    </row>
    <row r="800" spans="1:22" x14ac:dyDescent="0.25">
      <c r="A800" s="1">
        <v>43630</v>
      </c>
      <c r="B800">
        <v>112172</v>
      </c>
      <c r="D800">
        <v>1956036</v>
      </c>
      <c r="E800">
        <v>24156</v>
      </c>
      <c r="F800" t="s">
        <v>867</v>
      </c>
      <c r="G800" t="s">
        <v>876</v>
      </c>
      <c r="H800">
        <v>1</v>
      </c>
      <c r="I800">
        <v>2212</v>
      </c>
      <c r="K800">
        <v>640</v>
      </c>
      <c r="L800">
        <v>0</v>
      </c>
      <c r="M800">
        <v>0</v>
      </c>
      <c r="N800">
        <v>0</v>
      </c>
      <c r="O800">
        <v>0</v>
      </c>
      <c r="P800">
        <v>402</v>
      </c>
      <c r="Q800">
        <v>0</v>
      </c>
      <c r="R800">
        <v>0</v>
      </c>
      <c r="S800">
        <v>2019</v>
      </c>
      <c r="T800" t="e">
        <v>#N/A</v>
      </c>
      <c r="U800" t="s">
        <v>357</v>
      </c>
      <c r="V800" t="s">
        <v>326</v>
      </c>
    </row>
    <row r="801" spans="1:22" x14ac:dyDescent="0.25">
      <c r="A801" s="1">
        <v>43630</v>
      </c>
      <c r="B801">
        <v>112156</v>
      </c>
      <c r="D801">
        <v>1956072</v>
      </c>
      <c r="E801">
        <v>305</v>
      </c>
      <c r="F801" t="s">
        <v>29</v>
      </c>
      <c r="G801" t="s">
        <v>877</v>
      </c>
      <c r="H801">
        <v>1</v>
      </c>
      <c r="I801">
        <v>2212</v>
      </c>
      <c r="K801">
        <v>640</v>
      </c>
      <c r="L801">
        <v>0</v>
      </c>
      <c r="M801">
        <v>0</v>
      </c>
      <c r="N801">
        <v>1</v>
      </c>
      <c r="O801">
        <v>0</v>
      </c>
      <c r="P801">
        <v>402</v>
      </c>
      <c r="Q801">
        <v>0</v>
      </c>
      <c r="R801">
        <v>3152</v>
      </c>
      <c r="S801">
        <v>2019</v>
      </c>
      <c r="T801" t="e">
        <v>#N/A</v>
      </c>
      <c r="U801" t="s">
        <v>357</v>
      </c>
      <c r="V801" t="s">
        <v>326</v>
      </c>
    </row>
    <row r="802" spans="1:22" x14ac:dyDescent="0.25">
      <c r="A802" s="1">
        <v>43627</v>
      </c>
      <c r="B802">
        <v>112121</v>
      </c>
      <c r="D802">
        <v>1955427</v>
      </c>
      <c r="E802">
        <v>20129</v>
      </c>
      <c r="F802" t="s">
        <v>878</v>
      </c>
      <c r="G802" t="s">
        <v>879</v>
      </c>
      <c r="H802">
        <v>1</v>
      </c>
      <c r="I802">
        <v>4526</v>
      </c>
      <c r="K802">
        <v>640</v>
      </c>
      <c r="L802">
        <v>0</v>
      </c>
      <c r="M802">
        <v>0</v>
      </c>
      <c r="N802">
        <v>2</v>
      </c>
      <c r="O802">
        <v>0</v>
      </c>
      <c r="P802">
        <v>0</v>
      </c>
      <c r="Q802">
        <v>0</v>
      </c>
      <c r="R802">
        <v>24024</v>
      </c>
      <c r="S802">
        <v>2019</v>
      </c>
      <c r="T802" t="e">
        <v>#N/A</v>
      </c>
      <c r="U802" t="s">
        <v>323</v>
      </c>
      <c r="V802" t="s">
        <v>326</v>
      </c>
    </row>
    <row r="803" spans="1:22" x14ac:dyDescent="0.25">
      <c r="A803" s="1">
        <v>43627</v>
      </c>
      <c r="B803">
        <v>112121</v>
      </c>
      <c r="D803">
        <v>1955427</v>
      </c>
      <c r="E803">
        <v>20129</v>
      </c>
      <c r="F803" t="s">
        <v>878</v>
      </c>
      <c r="G803" t="s">
        <v>880</v>
      </c>
      <c r="H803">
        <v>1</v>
      </c>
      <c r="I803">
        <v>4526</v>
      </c>
      <c r="K803">
        <v>640</v>
      </c>
      <c r="L803">
        <v>0</v>
      </c>
      <c r="M803">
        <v>0</v>
      </c>
      <c r="N803">
        <v>2</v>
      </c>
      <c r="O803">
        <v>0</v>
      </c>
      <c r="P803">
        <v>0</v>
      </c>
      <c r="Q803">
        <v>0</v>
      </c>
      <c r="R803">
        <v>8000</v>
      </c>
      <c r="S803">
        <v>2019</v>
      </c>
      <c r="T803" t="e">
        <v>#N/A</v>
      </c>
      <c r="U803" t="s">
        <v>323</v>
      </c>
      <c r="V803" t="s">
        <v>326</v>
      </c>
    </row>
    <row r="804" spans="1:22" x14ac:dyDescent="0.25">
      <c r="A804" s="1">
        <v>43627</v>
      </c>
      <c r="B804">
        <v>112121</v>
      </c>
      <c r="D804">
        <v>1955427</v>
      </c>
      <c r="E804">
        <v>20129</v>
      </c>
      <c r="F804" t="s">
        <v>878</v>
      </c>
      <c r="G804" t="s">
        <v>881</v>
      </c>
      <c r="H804">
        <v>1</v>
      </c>
      <c r="I804">
        <v>4526</v>
      </c>
      <c r="K804">
        <v>640</v>
      </c>
      <c r="L804">
        <v>0</v>
      </c>
      <c r="M804">
        <v>0</v>
      </c>
      <c r="N804">
        <v>2</v>
      </c>
      <c r="O804">
        <v>0</v>
      </c>
      <c r="P804">
        <v>0</v>
      </c>
      <c r="Q804">
        <v>0</v>
      </c>
      <c r="R804">
        <v>3400</v>
      </c>
      <c r="S804">
        <v>2019</v>
      </c>
      <c r="T804" t="e">
        <v>#N/A</v>
      </c>
      <c r="U804" t="s">
        <v>323</v>
      </c>
      <c r="V804" t="s">
        <v>326</v>
      </c>
    </row>
    <row r="805" spans="1:22" x14ac:dyDescent="0.25">
      <c r="A805" s="1">
        <v>43656</v>
      </c>
      <c r="B805">
        <v>112248</v>
      </c>
      <c r="D805">
        <v>1956037</v>
      </c>
      <c r="E805">
        <v>1599</v>
      </c>
      <c r="F805" t="s">
        <v>861</v>
      </c>
      <c r="G805" t="s">
        <v>889</v>
      </c>
      <c r="H805">
        <v>1</v>
      </c>
      <c r="I805">
        <v>2212</v>
      </c>
      <c r="K805">
        <v>640</v>
      </c>
      <c r="L805">
        <v>0</v>
      </c>
      <c r="M805">
        <v>0</v>
      </c>
      <c r="N805">
        <v>0</v>
      </c>
      <c r="O805">
        <v>0</v>
      </c>
      <c r="P805">
        <v>402</v>
      </c>
      <c r="Q805">
        <v>0</v>
      </c>
      <c r="R805">
        <v>1854</v>
      </c>
      <c r="S805">
        <v>2020</v>
      </c>
      <c r="T805" t="e">
        <v>#N/A</v>
      </c>
      <c r="U805" t="s">
        <v>357</v>
      </c>
      <c r="V805" t="s">
        <v>326</v>
      </c>
    </row>
    <row r="806" spans="1:22" x14ac:dyDescent="0.25">
      <c r="A806" s="1">
        <v>43656</v>
      </c>
      <c r="B806">
        <v>112248</v>
      </c>
      <c r="D806">
        <v>1956037</v>
      </c>
      <c r="E806">
        <v>1599</v>
      </c>
      <c r="F806" t="s">
        <v>861</v>
      </c>
      <c r="G806" t="s">
        <v>890</v>
      </c>
      <c r="H806">
        <v>1</v>
      </c>
      <c r="I806">
        <v>2212</v>
      </c>
      <c r="K806">
        <v>640</v>
      </c>
      <c r="L806">
        <v>0</v>
      </c>
      <c r="M806">
        <v>0</v>
      </c>
      <c r="N806">
        <v>0</v>
      </c>
      <c r="O806">
        <v>0</v>
      </c>
      <c r="P806">
        <v>402</v>
      </c>
      <c r="Q806">
        <v>0</v>
      </c>
      <c r="R806">
        <v>221.91</v>
      </c>
      <c r="S806">
        <v>2020</v>
      </c>
      <c r="T806" t="e">
        <v>#N/A</v>
      </c>
      <c r="U806" t="s">
        <v>357</v>
      </c>
      <c r="V806" t="s">
        <v>326</v>
      </c>
    </row>
    <row r="807" spans="1:22" x14ac:dyDescent="0.25">
      <c r="A807" s="1">
        <v>43656</v>
      </c>
      <c r="B807">
        <v>112248</v>
      </c>
      <c r="D807">
        <v>1956037</v>
      </c>
      <c r="E807">
        <v>1599</v>
      </c>
      <c r="F807" t="s">
        <v>861</v>
      </c>
      <c r="G807" t="s">
        <v>891</v>
      </c>
      <c r="H807">
        <v>1</v>
      </c>
      <c r="I807">
        <v>2212</v>
      </c>
      <c r="K807">
        <v>640</v>
      </c>
      <c r="L807">
        <v>0</v>
      </c>
      <c r="M807">
        <v>0</v>
      </c>
      <c r="N807">
        <v>0</v>
      </c>
      <c r="O807">
        <v>0</v>
      </c>
      <c r="P807">
        <v>402</v>
      </c>
      <c r="Q807">
        <v>0</v>
      </c>
      <c r="R807">
        <v>246.54</v>
      </c>
      <c r="S807">
        <v>2020</v>
      </c>
      <c r="T807" t="e">
        <v>#N/A</v>
      </c>
      <c r="U807" t="s">
        <v>357</v>
      </c>
      <c r="V807" t="s">
        <v>326</v>
      </c>
    </row>
    <row r="808" spans="1:22" x14ac:dyDescent="0.25">
      <c r="A808" s="1">
        <v>43656</v>
      </c>
      <c r="B808">
        <v>112248</v>
      </c>
      <c r="D808">
        <v>1956037</v>
      </c>
      <c r="E808">
        <v>1599</v>
      </c>
      <c r="F808" t="s">
        <v>861</v>
      </c>
      <c r="G808" t="s">
        <v>892</v>
      </c>
      <c r="H808">
        <v>1</v>
      </c>
      <c r="I808">
        <v>2212</v>
      </c>
      <c r="K808">
        <v>640</v>
      </c>
      <c r="L808">
        <v>0</v>
      </c>
      <c r="M808">
        <v>0</v>
      </c>
      <c r="N808">
        <v>0</v>
      </c>
      <c r="O808">
        <v>0</v>
      </c>
      <c r="P808">
        <v>402</v>
      </c>
      <c r="Q808">
        <v>0</v>
      </c>
      <c r="R808">
        <v>36.54</v>
      </c>
      <c r="S808">
        <v>2020</v>
      </c>
      <c r="T808" t="e">
        <v>#N/A</v>
      </c>
      <c r="U808" t="s">
        <v>357</v>
      </c>
      <c r="V808" t="s">
        <v>326</v>
      </c>
    </row>
    <row r="809" spans="1:22" x14ac:dyDescent="0.25">
      <c r="A809" s="1">
        <v>43656</v>
      </c>
      <c r="B809">
        <v>112248</v>
      </c>
      <c r="D809">
        <v>1956037</v>
      </c>
      <c r="E809">
        <v>1599</v>
      </c>
      <c r="F809" t="s">
        <v>861</v>
      </c>
      <c r="G809" t="s">
        <v>893</v>
      </c>
      <c r="H809">
        <v>1</v>
      </c>
      <c r="I809">
        <v>2212</v>
      </c>
      <c r="K809">
        <v>640</v>
      </c>
      <c r="L809">
        <v>0</v>
      </c>
      <c r="M809">
        <v>0</v>
      </c>
      <c r="N809">
        <v>0</v>
      </c>
      <c r="O809">
        <v>0</v>
      </c>
      <c r="P809">
        <v>402</v>
      </c>
      <c r="Q809">
        <v>0</v>
      </c>
      <c r="R809">
        <v>21.33</v>
      </c>
      <c r="S809">
        <v>2020</v>
      </c>
      <c r="T809" t="e">
        <v>#N/A</v>
      </c>
      <c r="U809" t="s">
        <v>357</v>
      </c>
      <c r="V809" t="s">
        <v>326</v>
      </c>
    </row>
    <row r="810" spans="1:22" x14ac:dyDescent="0.25">
      <c r="A810" s="1">
        <v>43656</v>
      </c>
      <c r="B810">
        <v>112248</v>
      </c>
      <c r="D810">
        <v>1956037</v>
      </c>
      <c r="E810">
        <v>1599</v>
      </c>
      <c r="F810" t="s">
        <v>861</v>
      </c>
      <c r="G810" t="s">
        <v>894</v>
      </c>
      <c r="H810">
        <v>1</v>
      </c>
      <c r="I810">
        <v>2212</v>
      </c>
      <c r="K810">
        <v>640</v>
      </c>
      <c r="L810">
        <v>0</v>
      </c>
      <c r="M810">
        <v>0</v>
      </c>
      <c r="N810">
        <v>0</v>
      </c>
      <c r="O810">
        <v>0</v>
      </c>
      <c r="P810">
        <v>402</v>
      </c>
      <c r="Q810">
        <v>0</v>
      </c>
      <c r="R810">
        <v>356.84</v>
      </c>
      <c r="S810">
        <v>2020</v>
      </c>
      <c r="T810" t="e">
        <v>#N/A</v>
      </c>
      <c r="U810" t="s">
        <v>357</v>
      </c>
      <c r="V810" t="s">
        <v>326</v>
      </c>
    </row>
    <row r="811" spans="1:22" x14ac:dyDescent="0.25">
      <c r="A811" s="1">
        <v>43656</v>
      </c>
      <c r="B811">
        <v>112248</v>
      </c>
      <c r="D811">
        <v>1956037</v>
      </c>
      <c r="E811">
        <v>1599</v>
      </c>
      <c r="F811" t="s">
        <v>861</v>
      </c>
      <c r="G811" t="s">
        <v>895</v>
      </c>
      <c r="H811">
        <v>1</v>
      </c>
      <c r="I811">
        <v>2212</v>
      </c>
      <c r="K811">
        <v>640</v>
      </c>
      <c r="L811">
        <v>0</v>
      </c>
      <c r="M811">
        <v>0</v>
      </c>
      <c r="N811">
        <v>0</v>
      </c>
      <c r="O811">
        <v>0</v>
      </c>
      <c r="P811">
        <v>402</v>
      </c>
      <c r="Q811">
        <v>0</v>
      </c>
      <c r="R811">
        <v>12.3</v>
      </c>
      <c r="S811">
        <v>2020</v>
      </c>
      <c r="T811" t="e">
        <v>#N/A</v>
      </c>
      <c r="U811" t="s">
        <v>357</v>
      </c>
      <c r="V811" t="s">
        <v>326</v>
      </c>
    </row>
    <row r="812" spans="1:22" x14ac:dyDescent="0.25">
      <c r="A812" s="1">
        <v>43656</v>
      </c>
      <c r="B812">
        <v>112248</v>
      </c>
      <c r="D812">
        <v>1956037</v>
      </c>
      <c r="E812">
        <v>1599</v>
      </c>
      <c r="F812" t="s">
        <v>861</v>
      </c>
      <c r="G812" t="s">
        <v>896</v>
      </c>
      <c r="H812">
        <v>1</v>
      </c>
      <c r="I812">
        <v>2212</v>
      </c>
      <c r="K812">
        <v>640</v>
      </c>
      <c r="L812">
        <v>0</v>
      </c>
      <c r="M812">
        <v>0</v>
      </c>
      <c r="N812">
        <v>0</v>
      </c>
      <c r="O812">
        <v>0</v>
      </c>
      <c r="P812">
        <v>402</v>
      </c>
      <c r="Q812">
        <v>0</v>
      </c>
      <c r="R812">
        <v>21.6</v>
      </c>
      <c r="S812">
        <v>2020</v>
      </c>
      <c r="T812" t="e">
        <v>#N/A</v>
      </c>
      <c r="U812" t="s">
        <v>357</v>
      </c>
      <c r="V812" t="s">
        <v>326</v>
      </c>
    </row>
    <row r="813" spans="1:22" x14ac:dyDescent="0.25">
      <c r="A813" s="1">
        <v>43656</v>
      </c>
      <c r="B813">
        <v>112248</v>
      </c>
      <c r="D813">
        <v>1956037</v>
      </c>
      <c r="E813">
        <v>1599</v>
      </c>
      <c r="F813" t="s">
        <v>861</v>
      </c>
      <c r="G813" t="s">
        <v>897</v>
      </c>
      <c r="H813">
        <v>1</v>
      </c>
      <c r="I813">
        <v>2212</v>
      </c>
      <c r="K813">
        <v>640</v>
      </c>
      <c r="L813">
        <v>0</v>
      </c>
      <c r="M813">
        <v>0</v>
      </c>
      <c r="N813">
        <v>0</v>
      </c>
      <c r="O813">
        <v>0</v>
      </c>
      <c r="P813">
        <v>402</v>
      </c>
      <c r="Q813">
        <v>0</v>
      </c>
      <c r="R813">
        <v>0</v>
      </c>
      <c r="S813">
        <v>2020</v>
      </c>
      <c r="T813" t="e">
        <v>#N/A</v>
      </c>
      <c r="U813" t="s">
        <v>357</v>
      </c>
      <c r="V813" t="s">
        <v>326</v>
      </c>
    </row>
    <row r="814" spans="1:22" x14ac:dyDescent="0.25">
      <c r="A814" s="1">
        <v>43656</v>
      </c>
      <c r="B814">
        <v>112248</v>
      </c>
      <c r="D814">
        <v>1956037</v>
      </c>
      <c r="E814">
        <v>1599</v>
      </c>
      <c r="F814" t="s">
        <v>861</v>
      </c>
      <c r="G814" t="s">
        <v>22</v>
      </c>
      <c r="H814">
        <v>1</v>
      </c>
      <c r="I814">
        <v>2212</v>
      </c>
      <c r="K814">
        <v>640</v>
      </c>
      <c r="L814">
        <v>0</v>
      </c>
      <c r="M814">
        <v>0</v>
      </c>
      <c r="N814">
        <v>0</v>
      </c>
      <c r="O814">
        <v>0</v>
      </c>
      <c r="P814">
        <v>402</v>
      </c>
      <c r="Q814">
        <v>0</v>
      </c>
      <c r="R814">
        <v>106</v>
      </c>
      <c r="S814">
        <v>2020</v>
      </c>
      <c r="T814" t="e">
        <v>#N/A</v>
      </c>
      <c r="U814" t="s">
        <v>357</v>
      </c>
      <c r="V814" t="s">
        <v>326</v>
      </c>
    </row>
    <row r="815" spans="1:22" x14ac:dyDescent="0.25">
      <c r="A815" s="1">
        <v>43656</v>
      </c>
      <c r="B815">
        <v>112266</v>
      </c>
      <c r="D815">
        <v>1956064</v>
      </c>
      <c r="E815">
        <v>14071</v>
      </c>
      <c r="F815" t="s">
        <v>898</v>
      </c>
      <c r="G815" t="s">
        <v>899</v>
      </c>
      <c r="H815">
        <v>1</v>
      </c>
      <c r="I815">
        <v>2212</v>
      </c>
      <c r="K815">
        <v>640</v>
      </c>
      <c r="L815">
        <v>0</v>
      </c>
      <c r="M815">
        <v>0</v>
      </c>
      <c r="N815">
        <v>0</v>
      </c>
      <c r="O815">
        <v>0</v>
      </c>
      <c r="P815">
        <v>402</v>
      </c>
      <c r="Q815">
        <v>0</v>
      </c>
      <c r="R815">
        <v>616.76</v>
      </c>
      <c r="S815">
        <v>2020</v>
      </c>
      <c r="T815" t="e">
        <v>#N/A</v>
      </c>
      <c r="U815" t="s">
        <v>357</v>
      </c>
      <c r="V815" t="s">
        <v>326</v>
      </c>
    </row>
    <row r="816" spans="1:22" x14ac:dyDescent="0.25">
      <c r="A816" s="1">
        <v>43656</v>
      </c>
      <c r="B816">
        <v>112274</v>
      </c>
      <c r="D816">
        <v>1956038</v>
      </c>
      <c r="E816">
        <v>16233</v>
      </c>
      <c r="F816" t="s">
        <v>900</v>
      </c>
      <c r="G816" t="s">
        <v>901</v>
      </c>
      <c r="H816">
        <v>1</v>
      </c>
      <c r="I816">
        <v>2212</v>
      </c>
      <c r="K816">
        <v>640</v>
      </c>
      <c r="L816">
        <v>0</v>
      </c>
      <c r="M816">
        <v>0</v>
      </c>
      <c r="N816">
        <v>0</v>
      </c>
      <c r="O816">
        <v>0</v>
      </c>
      <c r="P816">
        <v>402</v>
      </c>
      <c r="Q816">
        <v>0</v>
      </c>
      <c r="R816">
        <v>85.65</v>
      </c>
      <c r="S816">
        <v>2020</v>
      </c>
      <c r="T816" t="e">
        <v>#N/A</v>
      </c>
      <c r="U816" t="s">
        <v>357</v>
      </c>
      <c r="V816" t="s">
        <v>326</v>
      </c>
    </row>
    <row r="817" spans="1:22" x14ac:dyDescent="0.25">
      <c r="A817" s="1">
        <v>43656</v>
      </c>
      <c r="B817">
        <v>112274</v>
      </c>
      <c r="D817">
        <v>1956038</v>
      </c>
      <c r="E817">
        <v>16233</v>
      </c>
      <c r="F817" t="s">
        <v>900</v>
      </c>
      <c r="G817" t="s">
        <v>902</v>
      </c>
      <c r="H817">
        <v>1</v>
      </c>
      <c r="I817">
        <v>2212</v>
      </c>
      <c r="K817">
        <v>640</v>
      </c>
      <c r="L817">
        <v>0</v>
      </c>
      <c r="M817">
        <v>0</v>
      </c>
      <c r="N817">
        <v>0</v>
      </c>
      <c r="O817">
        <v>0</v>
      </c>
      <c r="P817">
        <v>402</v>
      </c>
      <c r="Q817">
        <v>0</v>
      </c>
      <c r="R817">
        <v>43.65</v>
      </c>
      <c r="S817">
        <v>2020</v>
      </c>
      <c r="T817" t="e">
        <v>#N/A</v>
      </c>
      <c r="U817" t="s">
        <v>357</v>
      </c>
      <c r="V817" t="s">
        <v>326</v>
      </c>
    </row>
    <row r="818" spans="1:22" x14ac:dyDescent="0.25">
      <c r="A818" s="1">
        <v>43656</v>
      </c>
      <c r="B818">
        <v>112274</v>
      </c>
      <c r="D818">
        <v>1956038</v>
      </c>
      <c r="E818">
        <v>16233</v>
      </c>
      <c r="F818" t="s">
        <v>900</v>
      </c>
      <c r="G818" t="s">
        <v>903</v>
      </c>
      <c r="H818">
        <v>1</v>
      </c>
      <c r="I818">
        <v>2212</v>
      </c>
      <c r="K818">
        <v>640</v>
      </c>
      <c r="L818">
        <v>0</v>
      </c>
      <c r="M818">
        <v>0</v>
      </c>
      <c r="N818">
        <v>0</v>
      </c>
      <c r="O818">
        <v>0</v>
      </c>
      <c r="P818">
        <v>402</v>
      </c>
      <c r="Q818">
        <v>0</v>
      </c>
      <c r="R818">
        <v>56.25</v>
      </c>
      <c r="S818">
        <v>2020</v>
      </c>
      <c r="T818" t="e">
        <v>#N/A</v>
      </c>
      <c r="U818" t="s">
        <v>357</v>
      </c>
      <c r="V818" t="s">
        <v>326</v>
      </c>
    </row>
    <row r="819" spans="1:22" x14ac:dyDescent="0.25">
      <c r="A819" s="1">
        <v>43656</v>
      </c>
      <c r="B819">
        <v>112274</v>
      </c>
      <c r="D819">
        <v>1956038</v>
      </c>
      <c r="E819">
        <v>16233</v>
      </c>
      <c r="F819" t="s">
        <v>900</v>
      </c>
      <c r="G819" t="s">
        <v>904</v>
      </c>
      <c r="H819">
        <v>1</v>
      </c>
      <c r="I819">
        <v>2212</v>
      </c>
      <c r="K819">
        <v>640</v>
      </c>
      <c r="L819">
        <v>0</v>
      </c>
      <c r="M819">
        <v>0</v>
      </c>
      <c r="N819">
        <v>0</v>
      </c>
      <c r="O819">
        <v>0</v>
      </c>
      <c r="P819">
        <v>402</v>
      </c>
      <c r="Q819">
        <v>0</v>
      </c>
      <c r="R819">
        <v>25.21</v>
      </c>
      <c r="S819">
        <v>2020</v>
      </c>
      <c r="T819" t="e">
        <v>#N/A</v>
      </c>
      <c r="U819" t="s">
        <v>357</v>
      </c>
      <c r="V819" t="s">
        <v>326</v>
      </c>
    </row>
    <row r="820" spans="1:22" x14ac:dyDescent="0.25">
      <c r="A820" s="1">
        <v>43656</v>
      </c>
      <c r="B820">
        <v>112274</v>
      </c>
      <c r="D820">
        <v>1956038</v>
      </c>
      <c r="E820">
        <v>16233</v>
      </c>
      <c r="F820" t="s">
        <v>900</v>
      </c>
      <c r="G820" t="s">
        <v>905</v>
      </c>
      <c r="H820">
        <v>1</v>
      </c>
      <c r="I820">
        <v>2212</v>
      </c>
      <c r="K820">
        <v>640</v>
      </c>
      <c r="L820">
        <v>0</v>
      </c>
      <c r="M820">
        <v>0</v>
      </c>
      <c r="N820">
        <v>0</v>
      </c>
      <c r="O820">
        <v>0</v>
      </c>
      <c r="P820">
        <v>402</v>
      </c>
      <c r="Q820">
        <v>0</v>
      </c>
      <c r="R820">
        <v>127.87</v>
      </c>
      <c r="S820">
        <v>2020</v>
      </c>
      <c r="T820" t="e">
        <v>#N/A</v>
      </c>
      <c r="U820" t="s">
        <v>357</v>
      </c>
      <c r="V820" t="s">
        <v>326</v>
      </c>
    </row>
    <row r="821" spans="1:22" x14ac:dyDescent="0.25">
      <c r="A821" s="1">
        <v>43656</v>
      </c>
      <c r="B821">
        <v>112274</v>
      </c>
      <c r="D821">
        <v>1956038</v>
      </c>
      <c r="E821">
        <v>16233</v>
      </c>
      <c r="F821" t="s">
        <v>900</v>
      </c>
      <c r="G821" t="s">
        <v>906</v>
      </c>
      <c r="H821">
        <v>1</v>
      </c>
      <c r="I821">
        <v>2212</v>
      </c>
      <c r="K821">
        <v>640</v>
      </c>
      <c r="L821">
        <v>0</v>
      </c>
      <c r="M821">
        <v>0</v>
      </c>
      <c r="N821">
        <v>0</v>
      </c>
      <c r="O821">
        <v>0</v>
      </c>
      <c r="P821">
        <v>402</v>
      </c>
      <c r="Q821">
        <v>0</v>
      </c>
      <c r="R821">
        <v>412.72</v>
      </c>
      <c r="S821">
        <v>2020</v>
      </c>
      <c r="T821" t="e">
        <v>#N/A</v>
      </c>
      <c r="U821" t="s">
        <v>357</v>
      </c>
      <c r="V821" t="s">
        <v>326</v>
      </c>
    </row>
    <row r="822" spans="1:22" x14ac:dyDescent="0.25">
      <c r="A822" s="1">
        <v>43656</v>
      </c>
      <c r="B822">
        <v>112274</v>
      </c>
      <c r="D822">
        <v>1956038</v>
      </c>
      <c r="E822">
        <v>16233</v>
      </c>
      <c r="F822" t="s">
        <v>900</v>
      </c>
      <c r="G822" t="s">
        <v>897</v>
      </c>
      <c r="H822">
        <v>1</v>
      </c>
      <c r="I822">
        <v>2212</v>
      </c>
      <c r="K822">
        <v>640</v>
      </c>
      <c r="L822">
        <v>0</v>
      </c>
      <c r="M822">
        <v>0</v>
      </c>
      <c r="N822">
        <v>0</v>
      </c>
      <c r="O822">
        <v>0</v>
      </c>
      <c r="P822">
        <v>402</v>
      </c>
      <c r="Q822">
        <v>0</v>
      </c>
      <c r="R822">
        <v>0</v>
      </c>
      <c r="S822">
        <v>2020</v>
      </c>
      <c r="T822" t="e">
        <v>#N/A</v>
      </c>
      <c r="U822" t="s">
        <v>357</v>
      </c>
      <c r="V822" t="s">
        <v>326</v>
      </c>
    </row>
    <row r="823" spans="1:22" x14ac:dyDescent="0.25">
      <c r="A823" s="1">
        <v>43664</v>
      </c>
      <c r="B823">
        <v>112315</v>
      </c>
      <c r="D823">
        <v>1956038</v>
      </c>
      <c r="E823">
        <v>16233</v>
      </c>
      <c r="F823" t="s">
        <v>900</v>
      </c>
      <c r="G823" t="s">
        <v>907</v>
      </c>
      <c r="H823">
        <v>1</v>
      </c>
      <c r="I823">
        <v>2212</v>
      </c>
      <c r="K823">
        <v>640</v>
      </c>
      <c r="L823">
        <v>0</v>
      </c>
      <c r="M823">
        <v>0</v>
      </c>
      <c r="N823">
        <v>0</v>
      </c>
      <c r="O823">
        <v>0</v>
      </c>
      <c r="P823">
        <v>402</v>
      </c>
      <c r="Q823">
        <v>0</v>
      </c>
      <c r="R823">
        <v>135.36000000000001</v>
      </c>
      <c r="S823">
        <v>2020</v>
      </c>
      <c r="T823" t="e">
        <v>#N/A</v>
      </c>
      <c r="U823" t="s">
        <v>357</v>
      </c>
      <c r="V823" t="s">
        <v>326</v>
      </c>
    </row>
    <row r="824" spans="1:22" x14ac:dyDescent="0.25">
      <c r="A824" s="1">
        <v>43664</v>
      </c>
      <c r="B824">
        <v>112322</v>
      </c>
      <c r="D824">
        <v>1956035</v>
      </c>
      <c r="E824">
        <v>11195</v>
      </c>
      <c r="F824" t="s">
        <v>61</v>
      </c>
      <c r="G824" t="s">
        <v>908</v>
      </c>
      <c r="H824">
        <v>1</v>
      </c>
      <c r="I824">
        <v>2212</v>
      </c>
      <c r="K824">
        <v>640</v>
      </c>
      <c r="L824">
        <v>0</v>
      </c>
      <c r="M824">
        <v>0</v>
      </c>
      <c r="N824">
        <v>0</v>
      </c>
      <c r="O824">
        <v>0</v>
      </c>
      <c r="P824">
        <v>402</v>
      </c>
      <c r="Q824">
        <v>0</v>
      </c>
      <c r="R824">
        <v>3299</v>
      </c>
      <c r="S824">
        <v>2020</v>
      </c>
      <c r="T824" t="e">
        <v>#N/A</v>
      </c>
      <c r="U824" t="s">
        <v>357</v>
      </c>
      <c r="V824" t="s">
        <v>326</v>
      </c>
    </row>
    <row r="825" spans="1:22" x14ac:dyDescent="0.25">
      <c r="A825" s="1">
        <v>43656</v>
      </c>
      <c r="B825">
        <v>112248</v>
      </c>
      <c r="D825">
        <v>1956058</v>
      </c>
      <c r="E825">
        <v>1599</v>
      </c>
      <c r="F825" t="s">
        <v>861</v>
      </c>
      <c r="G825" t="s">
        <v>909</v>
      </c>
      <c r="H825">
        <v>1</v>
      </c>
      <c r="I825">
        <v>2212</v>
      </c>
      <c r="K825">
        <v>640</v>
      </c>
      <c r="L825">
        <v>0</v>
      </c>
      <c r="M825">
        <v>0</v>
      </c>
      <c r="N825">
        <v>1</v>
      </c>
      <c r="O825">
        <v>0</v>
      </c>
      <c r="P825">
        <v>402</v>
      </c>
      <c r="Q825">
        <v>0</v>
      </c>
      <c r="R825">
        <v>76.98</v>
      </c>
      <c r="S825">
        <v>2020</v>
      </c>
      <c r="T825" t="e">
        <v>#N/A</v>
      </c>
      <c r="U825" t="s">
        <v>357</v>
      </c>
      <c r="V825" t="s">
        <v>326</v>
      </c>
    </row>
    <row r="826" spans="1:22" x14ac:dyDescent="0.25">
      <c r="A826" s="1">
        <v>43664</v>
      </c>
      <c r="B826">
        <v>112307</v>
      </c>
      <c r="D826">
        <v>2010265</v>
      </c>
      <c r="E826">
        <v>13080</v>
      </c>
      <c r="F826" t="s">
        <v>366</v>
      </c>
      <c r="G826" t="s">
        <v>910</v>
      </c>
      <c r="H826">
        <v>1</v>
      </c>
      <c r="I826">
        <v>2720</v>
      </c>
      <c r="K826">
        <v>640</v>
      </c>
      <c r="L826">
        <v>0</v>
      </c>
      <c r="M826">
        <v>0</v>
      </c>
      <c r="N826">
        <v>1</v>
      </c>
      <c r="O826">
        <v>0</v>
      </c>
      <c r="P826">
        <v>900</v>
      </c>
      <c r="Q826">
        <v>0</v>
      </c>
      <c r="R826">
        <v>0</v>
      </c>
      <c r="S826">
        <v>2020</v>
      </c>
      <c r="T826" t="e">
        <v>#N/A</v>
      </c>
      <c r="U826" t="s">
        <v>320</v>
      </c>
      <c r="V826" t="s">
        <v>326</v>
      </c>
    </row>
    <row r="827" spans="1:22" x14ac:dyDescent="0.25">
      <c r="A827" s="1">
        <v>43664</v>
      </c>
      <c r="B827">
        <v>112307</v>
      </c>
      <c r="D827">
        <v>2010265</v>
      </c>
      <c r="E827">
        <v>13080</v>
      </c>
      <c r="F827" t="s">
        <v>366</v>
      </c>
      <c r="G827" t="s">
        <v>503</v>
      </c>
      <c r="H827">
        <v>1</v>
      </c>
      <c r="I827">
        <v>2720</v>
      </c>
      <c r="K827">
        <v>640</v>
      </c>
      <c r="L827">
        <v>0</v>
      </c>
      <c r="M827">
        <v>0</v>
      </c>
      <c r="N827">
        <v>1</v>
      </c>
      <c r="O827">
        <v>0</v>
      </c>
      <c r="P827">
        <v>900</v>
      </c>
      <c r="Q827">
        <v>0</v>
      </c>
      <c r="R827">
        <v>0</v>
      </c>
      <c r="S827">
        <v>2020</v>
      </c>
      <c r="T827" t="e">
        <v>#N/A</v>
      </c>
      <c r="U827" t="s">
        <v>320</v>
      </c>
      <c r="V827" t="s">
        <v>326</v>
      </c>
    </row>
    <row r="828" spans="1:22" x14ac:dyDescent="0.25">
      <c r="A828" s="1">
        <v>43657</v>
      </c>
      <c r="B828">
        <v>112288</v>
      </c>
      <c r="D828">
        <v>1955428</v>
      </c>
      <c r="E828">
        <v>20129</v>
      </c>
      <c r="F828" t="s">
        <v>878</v>
      </c>
      <c r="G828" t="s">
        <v>911</v>
      </c>
      <c r="H828">
        <v>1</v>
      </c>
      <c r="I828">
        <v>4526</v>
      </c>
      <c r="K828">
        <v>640</v>
      </c>
      <c r="L828">
        <v>0</v>
      </c>
      <c r="M828">
        <v>0</v>
      </c>
      <c r="N828">
        <v>1</v>
      </c>
      <c r="O828">
        <v>0</v>
      </c>
      <c r="P828">
        <v>0</v>
      </c>
      <c r="Q828">
        <v>0</v>
      </c>
      <c r="R828">
        <v>16600</v>
      </c>
      <c r="S828">
        <v>2020</v>
      </c>
      <c r="T828" t="e">
        <v>#N/A</v>
      </c>
      <c r="U828" t="s">
        <v>323</v>
      </c>
      <c r="V828" t="s">
        <v>326</v>
      </c>
    </row>
    <row r="829" spans="1:22" x14ac:dyDescent="0.25">
      <c r="A829" s="1">
        <v>43657</v>
      </c>
      <c r="B829">
        <v>112288</v>
      </c>
      <c r="D829">
        <v>1955428</v>
      </c>
      <c r="E829">
        <v>20129</v>
      </c>
      <c r="F829" t="s">
        <v>878</v>
      </c>
      <c r="G829" t="s">
        <v>912</v>
      </c>
      <c r="H829">
        <v>1</v>
      </c>
      <c r="I829">
        <v>4526</v>
      </c>
      <c r="K829">
        <v>640</v>
      </c>
      <c r="L829">
        <v>0</v>
      </c>
      <c r="M829">
        <v>0</v>
      </c>
      <c r="N829">
        <v>1</v>
      </c>
      <c r="O829">
        <v>0</v>
      </c>
      <c r="P829">
        <v>0</v>
      </c>
      <c r="Q829">
        <v>0</v>
      </c>
      <c r="R829">
        <v>27679</v>
      </c>
      <c r="S829">
        <v>2020</v>
      </c>
      <c r="T829" t="e">
        <v>#N/A</v>
      </c>
      <c r="U829" t="s">
        <v>323</v>
      </c>
      <c r="V829" t="s">
        <v>326</v>
      </c>
    </row>
    <row r="830" spans="1:22" x14ac:dyDescent="0.25">
      <c r="A830" s="1">
        <v>43682</v>
      </c>
      <c r="B830">
        <v>112359</v>
      </c>
      <c r="D830">
        <v>1956037</v>
      </c>
      <c r="E830">
        <v>1599</v>
      </c>
      <c r="F830" t="s">
        <v>861</v>
      </c>
      <c r="G830" t="s">
        <v>913</v>
      </c>
      <c r="H830">
        <v>1</v>
      </c>
      <c r="I830">
        <v>2212</v>
      </c>
      <c r="K830">
        <v>640</v>
      </c>
      <c r="L830">
        <v>0</v>
      </c>
      <c r="M830">
        <v>0</v>
      </c>
      <c r="N830">
        <v>0</v>
      </c>
      <c r="O830">
        <v>0</v>
      </c>
      <c r="P830">
        <v>402</v>
      </c>
      <c r="Q830">
        <v>0</v>
      </c>
      <c r="R830">
        <v>14.2</v>
      </c>
      <c r="S830">
        <v>2020</v>
      </c>
      <c r="T830" t="e">
        <v>#N/A</v>
      </c>
      <c r="U830" t="s">
        <v>357</v>
      </c>
      <c r="V830" t="s">
        <v>326</v>
      </c>
    </row>
    <row r="831" spans="1:22" x14ac:dyDescent="0.25">
      <c r="A831" s="1">
        <v>43692</v>
      </c>
      <c r="B831">
        <v>112474</v>
      </c>
      <c r="D831">
        <v>1956083</v>
      </c>
      <c r="E831">
        <v>20216</v>
      </c>
      <c r="F831" t="s">
        <v>885</v>
      </c>
      <c r="G831" t="s">
        <v>914</v>
      </c>
      <c r="H831">
        <v>1</v>
      </c>
      <c r="I831">
        <v>2212</v>
      </c>
      <c r="K831">
        <v>640</v>
      </c>
      <c r="L831">
        <v>0</v>
      </c>
      <c r="M831">
        <v>0</v>
      </c>
      <c r="N831">
        <v>0</v>
      </c>
      <c r="O831">
        <v>0</v>
      </c>
      <c r="P831">
        <v>402</v>
      </c>
      <c r="Q831">
        <v>0</v>
      </c>
      <c r="R831">
        <v>11814</v>
      </c>
      <c r="S831">
        <v>2020</v>
      </c>
      <c r="T831" t="e">
        <v>#N/A</v>
      </c>
      <c r="U831" t="s">
        <v>357</v>
      </c>
      <c r="V831" t="s">
        <v>326</v>
      </c>
    </row>
    <row r="832" spans="1:22" x14ac:dyDescent="0.25">
      <c r="A832" s="1">
        <v>43692</v>
      </c>
      <c r="B832">
        <v>112474</v>
      </c>
      <c r="D832">
        <v>1956083</v>
      </c>
      <c r="E832">
        <v>20216</v>
      </c>
      <c r="F832" t="s">
        <v>885</v>
      </c>
      <c r="G832" t="s">
        <v>915</v>
      </c>
      <c r="H832">
        <v>1</v>
      </c>
      <c r="I832">
        <v>2212</v>
      </c>
      <c r="K832">
        <v>640</v>
      </c>
      <c r="L832">
        <v>0</v>
      </c>
      <c r="M832">
        <v>0</v>
      </c>
      <c r="N832">
        <v>0</v>
      </c>
      <c r="O832">
        <v>0</v>
      </c>
      <c r="P832">
        <v>402</v>
      </c>
      <c r="Q832">
        <v>0</v>
      </c>
      <c r="R832">
        <v>600</v>
      </c>
      <c r="S832">
        <v>2020</v>
      </c>
      <c r="T832" t="e">
        <v>#N/A</v>
      </c>
      <c r="U832" t="s">
        <v>357</v>
      </c>
      <c r="V832" t="s">
        <v>326</v>
      </c>
    </row>
    <row r="833" spans="1:22" x14ac:dyDescent="0.25">
      <c r="A833" s="1">
        <v>43692</v>
      </c>
      <c r="B833">
        <v>112474</v>
      </c>
      <c r="D833">
        <v>1956083</v>
      </c>
      <c r="E833">
        <v>20216</v>
      </c>
      <c r="F833" t="s">
        <v>885</v>
      </c>
      <c r="G833" t="s">
        <v>358</v>
      </c>
      <c r="H833">
        <v>1</v>
      </c>
      <c r="I833">
        <v>2212</v>
      </c>
      <c r="K833">
        <v>640</v>
      </c>
      <c r="L833">
        <v>0</v>
      </c>
      <c r="M833">
        <v>0</v>
      </c>
      <c r="N833">
        <v>0</v>
      </c>
      <c r="O833">
        <v>0</v>
      </c>
      <c r="P833">
        <v>402</v>
      </c>
      <c r="Q833">
        <v>0</v>
      </c>
      <c r="R833">
        <v>325</v>
      </c>
      <c r="S833">
        <v>2020</v>
      </c>
      <c r="T833" t="e">
        <v>#N/A</v>
      </c>
      <c r="U833" t="s">
        <v>357</v>
      </c>
      <c r="V833" t="s">
        <v>326</v>
      </c>
    </row>
    <row r="834" spans="1:22" x14ac:dyDescent="0.25">
      <c r="A834" s="1">
        <v>43699</v>
      </c>
      <c r="B834">
        <v>112526</v>
      </c>
      <c r="D834">
        <v>2010564</v>
      </c>
      <c r="E834">
        <v>19762</v>
      </c>
      <c r="F834" t="s">
        <v>391</v>
      </c>
      <c r="G834" t="s">
        <v>916</v>
      </c>
      <c r="H834">
        <v>1</v>
      </c>
      <c r="I834">
        <v>2421</v>
      </c>
      <c r="K834">
        <v>640</v>
      </c>
      <c r="L834">
        <v>0</v>
      </c>
      <c r="M834">
        <v>0</v>
      </c>
      <c r="N834">
        <v>2</v>
      </c>
      <c r="O834">
        <v>0</v>
      </c>
      <c r="P834">
        <v>0</v>
      </c>
      <c r="Q834">
        <v>0</v>
      </c>
      <c r="R834">
        <v>141.16</v>
      </c>
      <c r="S834">
        <v>2020</v>
      </c>
      <c r="T834" t="e">
        <v>#N/A</v>
      </c>
      <c r="U834" t="s">
        <v>318</v>
      </c>
      <c r="V834" t="s">
        <v>326</v>
      </c>
    </row>
    <row r="835" spans="1:22" x14ac:dyDescent="0.25">
      <c r="A835" s="1">
        <v>43727</v>
      </c>
      <c r="B835">
        <v>112780</v>
      </c>
      <c r="D835">
        <v>1956018</v>
      </c>
      <c r="E835">
        <v>13995</v>
      </c>
      <c r="F835" t="s">
        <v>917</v>
      </c>
      <c r="G835" t="s">
        <v>918</v>
      </c>
      <c r="H835">
        <v>1</v>
      </c>
      <c r="I835">
        <v>2212</v>
      </c>
      <c r="K835">
        <v>640</v>
      </c>
      <c r="L835">
        <v>0</v>
      </c>
      <c r="M835">
        <v>0</v>
      </c>
      <c r="N835">
        <v>0</v>
      </c>
      <c r="O835">
        <v>0</v>
      </c>
      <c r="P835">
        <v>402</v>
      </c>
      <c r="Q835">
        <v>0</v>
      </c>
      <c r="R835">
        <v>0</v>
      </c>
      <c r="S835">
        <v>2020</v>
      </c>
      <c r="T835" t="e">
        <v>#N/A</v>
      </c>
      <c r="U835" t="s">
        <v>357</v>
      </c>
      <c r="V835" t="s">
        <v>326</v>
      </c>
    </row>
    <row r="836" spans="1:22" x14ac:dyDescent="0.25">
      <c r="A836" s="1">
        <v>43727</v>
      </c>
      <c r="B836">
        <v>112780</v>
      </c>
      <c r="D836">
        <v>1956018</v>
      </c>
      <c r="E836">
        <v>13995</v>
      </c>
      <c r="F836" t="s">
        <v>917</v>
      </c>
      <c r="G836" t="s">
        <v>358</v>
      </c>
      <c r="H836">
        <v>1</v>
      </c>
      <c r="I836">
        <v>2212</v>
      </c>
      <c r="K836">
        <v>640</v>
      </c>
      <c r="L836">
        <v>0</v>
      </c>
      <c r="M836">
        <v>0</v>
      </c>
      <c r="N836">
        <v>0</v>
      </c>
      <c r="O836">
        <v>0</v>
      </c>
      <c r="P836">
        <v>402</v>
      </c>
      <c r="Q836">
        <v>0</v>
      </c>
      <c r="R836">
        <v>0</v>
      </c>
      <c r="S836">
        <v>2020</v>
      </c>
      <c r="T836" t="e">
        <v>#N/A</v>
      </c>
      <c r="U836" t="s">
        <v>357</v>
      </c>
      <c r="V836" t="s">
        <v>326</v>
      </c>
    </row>
    <row r="837" spans="1:22" x14ac:dyDescent="0.25">
      <c r="A837" s="1">
        <v>43727</v>
      </c>
      <c r="B837">
        <v>112780</v>
      </c>
      <c r="D837">
        <v>1956018</v>
      </c>
      <c r="E837">
        <v>13995</v>
      </c>
      <c r="F837" t="s">
        <v>917</v>
      </c>
      <c r="G837" t="s">
        <v>919</v>
      </c>
      <c r="H837">
        <v>1</v>
      </c>
      <c r="I837">
        <v>2212</v>
      </c>
      <c r="K837">
        <v>640</v>
      </c>
      <c r="L837">
        <v>0</v>
      </c>
      <c r="M837">
        <v>0</v>
      </c>
      <c r="N837">
        <v>0</v>
      </c>
      <c r="O837">
        <v>0</v>
      </c>
      <c r="P837">
        <v>402</v>
      </c>
      <c r="Q837">
        <v>0</v>
      </c>
      <c r="R837">
        <v>43.99</v>
      </c>
      <c r="S837">
        <v>2020</v>
      </c>
      <c r="T837" t="e">
        <v>#N/A</v>
      </c>
      <c r="U837" t="s">
        <v>357</v>
      </c>
      <c r="V837" t="s">
        <v>326</v>
      </c>
    </row>
    <row r="838" spans="1:22" x14ac:dyDescent="0.25">
      <c r="A838" s="1">
        <v>43727</v>
      </c>
      <c r="B838">
        <v>112780</v>
      </c>
      <c r="D838">
        <v>1956018</v>
      </c>
      <c r="E838">
        <v>13995</v>
      </c>
      <c r="F838" t="s">
        <v>917</v>
      </c>
      <c r="G838" t="s">
        <v>920</v>
      </c>
      <c r="H838">
        <v>1</v>
      </c>
      <c r="I838">
        <v>2212</v>
      </c>
      <c r="K838">
        <v>640</v>
      </c>
      <c r="L838">
        <v>0</v>
      </c>
      <c r="M838">
        <v>0</v>
      </c>
      <c r="N838">
        <v>0</v>
      </c>
      <c r="O838">
        <v>0</v>
      </c>
      <c r="P838">
        <v>402</v>
      </c>
      <c r="Q838">
        <v>0</v>
      </c>
      <c r="R838">
        <v>380</v>
      </c>
      <c r="S838">
        <v>2020</v>
      </c>
      <c r="T838" t="e">
        <v>#N/A</v>
      </c>
      <c r="U838" t="s">
        <v>357</v>
      </c>
      <c r="V838" t="s">
        <v>326</v>
      </c>
    </row>
    <row r="839" spans="1:22" x14ac:dyDescent="0.25">
      <c r="A839" s="1">
        <v>43727</v>
      </c>
      <c r="B839">
        <v>112780</v>
      </c>
      <c r="D839">
        <v>1956018</v>
      </c>
      <c r="E839">
        <v>13995</v>
      </c>
      <c r="F839" t="s">
        <v>917</v>
      </c>
      <c r="G839" t="s">
        <v>921</v>
      </c>
      <c r="H839">
        <v>1</v>
      </c>
      <c r="I839">
        <v>2212</v>
      </c>
      <c r="K839">
        <v>640</v>
      </c>
      <c r="L839">
        <v>0</v>
      </c>
      <c r="M839">
        <v>0</v>
      </c>
      <c r="N839">
        <v>0</v>
      </c>
      <c r="O839">
        <v>0</v>
      </c>
      <c r="P839">
        <v>402</v>
      </c>
      <c r="Q839">
        <v>0</v>
      </c>
      <c r="R839">
        <v>380</v>
      </c>
      <c r="S839">
        <v>2020</v>
      </c>
      <c r="T839" t="e">
        <v>#N/A</v>
      </c>
      <c r="U839" t="s">
        <v>357</v>
      </c>
      <c r="V839" t="s">
        <v>326</v>
      </c>
    </row>
    <row r="840" spans="1:22" x14ac:dyDescent="0.25">
      <c r="A840" s="1">
        <v>43727</v>
      </c>
      <c r="B840">
        <v>112783</v>
      </c>
      <c r="D840">
        <v>1956038</v>
      </c>
      <c r="E840">
        <v>16233</v>
      </c>
      <c r="F840" t="s">
        <v>900</v>
      </c>
      <c r="G840" t="s">
        <v>907</v>
      </c>
      <c r="H840">
        <v>1</v>
      </c>
      <c r="I840">
        <v>2212</v>
      </c>
      <c r="K840">
        <v>640</v>
      </c>
      <c r="L840">
        <v>0</v>
      </c>
      <c r="M840">
        <v>0</v>
      </c>
      <c r="N840">
        <v>0</v>
      </c>
      <c r="O840">
        <v>0</v>
      </c>
      <c r="P840">
        <v>402</v>
      </c>
      <c r="Q840">
        <v>0</v>
      </c>
      <c r="R840">
        <v>135.36000000000001</v>
      </c>
      <c r="S840">
        <v>2020</v>
      </c>
      <c r="T840" t="e">
        <v>#N/A</v>
      </c>
      <c r="U840" t="s">
        <v>357</v>
      </c>
      <c r="V840" t="s">
        <v>326</v>
      </c>
    </row>
    <row r="841" spans="1:22" x14ac:dyDescent="0.25">
      <c r="A841" s="1">
        <v>43727</v>
      </c>
      <c r="B841">
        <v>112784</v>
      </c>
      <c r="D841">
        <v>1956036</v>
      </c>
      <c r="E841">
        <v>24156</v>
      </c>
      <c r="F841" t="s">
        <v>867</v>
      </c>
      <c r="G841" t="s">
        <v>922</v>
      </c>
      <c r="H841">
        <v>1</v>
      </c>
      <c r="I841">
        <v>2212</v>
      </c>
      <c r="K841">
        <v>640</v>
      </c>
      <c r="L841">
        <v>0</v>
      </c>
      <c r="M841">
        <v>0</v>
      </c>
      <c r="N841">
        <v>0</v>
      </c>
      <c r="O841">
        <v>0</v>
      </c>
      <c r="P841">
        <v>402</v>
      </c>
      <c r="Q841">
        <v>0</v>
      </c>
      <c r="R841">
        <v>40</v>
      </c>
      <c r="S841">
        <v>2020</v>
      </c>
      <c r="T841" t="e">
        <v>#N/A</v>
      </c>
      <c r="U841" t="s">
        <v>357</v>
      </c>
      <c r="V841" t="s">
        <v>326</v>
      </c>
    </row>
    <row r="842" spans="1:22" x14ac:dyDescent="0.25">
      <c r="A842" s="1">
        <v>43760</v>
      </c>
      <c r="C842">
        <v>102515</v>
      </c>
      <c r="G842" t="s">
        <v>923</v>
      </c>
      <c r="H842">
        <v>1</v>
      </c>
      <c r="I842">
        <v>2212</v>
      </c>
      <c r="K842">
        <v>640</v>
      </c>
      <c r="L842">
        <v>0</v>
      </c>
      <c r="M842">
        <v>0</v>
      </c>
      <c r="N842">
        <v>0</v>
      </c>
      <c r="O842">
        <v>0</v>
      </c>
      <c r="P842">
        <v>402</v>
      </c>
      <c r="Q842">
        <v>0</v>
      </c>
      <c r="R842">
        <v>-135.36000000000001</v>
      </c>
      <c r="S842">
        <v>2020</v>
      </c>
      <c r="T842" t="e">
        <v>#N/A</v>
      </c>
      <c r="U842" t="s">
        <v>357</v>
      </c>
      <c r="V842" t="s">
        <v>326</v>
      </c>
    </row>
    <row r="843" spans="1:22" x14ac:dyDescent="0.25">
      <c r="A843" s="1">
        <v>43769</v>
      </c>
      <c r="B843">
        <v>113158</v>
      </c>
      <c r="D843">
        <v>2010389</v>
      </c>
      <c r="E843">
        <v>24132</v>
      </c>
      <c r="F843" t="s">
        <v>924</v>
      </c>
      <c r="G843" t="s">
        <v>925</v>
      </c>
      <c r="H843">
        <v>1</v>
      </c>
      <c r="I843">
        <v>2720</v>
      </c>
      <c r="K843">
        <v>620</v>
      </c>
      <c r="L843">
        <v>0</v>
      </c>
      <c r="M843">
        <v>0</v>
      </c>
      <c r="N843">
        <v>11</v>
      </c>
      <c r="O843">
        <v>0</v>
      </c>
      <c r="P843">
        <v>900</v>
      </c>
      <c r="Q843">
        <v>0</v>
      </c>
      <c r="R843">
        <v>11500</v>
      </c>
      <c r="S843">
        <v>2020</v>
      </c>
      <c r="T843" t="e">
        <v>#N/A</v>
      </c>
      <c r="U843" t="s">
        <v>320</v>
      </c>
      <c r="V843" t="s">
        <v>493</v>
      </c>
    </row>
    <row r="844" spans="1:22" x14ac:dyDescent="0.25">
      <c r="A844" s="1">
        <v>43754</v>
      </c>
      <c r="B844">
        <v>112950</v>
      </c>
      <c r="D844">
        <v>1955426</v>
      </c>
      <c r="E844">
        <v>12256</v>
      </c>
      <c r="F844" t="s">
        <v>859</v>
      </c>
      <c r="G844" t="s">
        <v>860</v>
      </c>
      <c r="H844">
        <v>1</v>
      </c>
      <c r="I844">
        <v>4510</v>
      </c>
      <c r="K844">
        <v>640</v>
      </c>
      <c r="L844">
        <v>0</v>
      </c>
      <c r="M844">
        <v>0</v>
      </c>
      <c r="N844">
        <v>1</v>
      </c>
      <c r="O844">
        <v>0</v>
      </c>
      <c r="P844">
        <v>0</v>
      </c>
      <c r="Q844">
        <v>0</v>
      </c>
      <c r="R844">
        <v>11900.61</v>
      </c>
      <c r="S844">
        <v>2020</v>
      </c>
      <c r="T844" t="e">
        <v>#N/A</v>
      </c>
      <c r="U844" t="s">
        <v>323</v>
      </c>
      <c r="V844" t="s">
        <v>326</v>
      </c>
    </row>
    <row r="845" spans="1:22" x14ac:dyDescent="0.25">
      <c r="A845" s="1">
        <v>43817</v>
      </c>
      <c r="B845">
        <v>113549</v>
      </c>
      <c r="D845">
        <v>2011292</v>
      </c>
      <c r="E845">
        <v>16216</v>
      </c>
      <c r="F845" t="s">
        <v>43</v>
      </c>
      <c r="G845" t="s">
        <v>926</v>
      </c>
      <c r="H845">
        <v>1</v>
      </c>
      <c r="I845">
        <v>2710</v>
      </c>
      <c r="K845">
        <v>640</v>
      </c>
      <c r="L845">
        <v>0</v>
      </c>
      <c r="M845">
        <v>0</v>
      </c>
      <c r="N845">
        <v>66</v>
      </c>
      <c r="O845">
        <v>0</v>
      </c>
      <c r="P845">
        <v>0</v>
      </c>
      <c r="Q845">
        <v>0</v>
      </c>
      <c r="R845">
        <v>3446.4</v>
      </c>
      <c r="S845">
        <v>2020</v>
      </c>
      <c r="T845" t="e">
        <v>#N/A</v>
      </c>
      <c r="U845" t="s">
        <v>320</v>
      </c>
      <c r="V845" t="s">
        <v>326</v>
      </c>
    </row>
    <row r="846" spans="1:22" x14ac:dyDescent="0.25">
      <c r="A846" s="1">
        <v>43832</v>
      </c>
      <c r="B846">
        <v>113610</v>
      </c>
      <c r="D846">
        <v>2010389</v>
      </c>
      <c r="E846">
        <v>24132</v>
      </c>
      <c r="F846" t="s">
        <v>924</v>
      </c>
      <c r="G846" t="s">
        <v>925</v>
      </c>
      <c r="H846">
        <v>1</v>
      </c>
      <c r="I846">
        <v>2720</v>
      </c>
      <c r="K846">
        <v>620</v>
      </c>
      <c r="L846">
        <v>0</v>
      </c>
      <c r="M846">
        <v>0</v>
      </c>
      <c r="N846">
        <v>11</v>
      </c>
      <c r="O846">
        <v>0</v>
      </c>
      <c r="P846">
        <v>900</v>
      </c>
      <c r="Q846">
        <v>0</v>
      </c>
      <c r="R846">
        <v>11500</v>
      </c>
      <c r="S846">
        <v>2020</v>
      </c>
      <c r="T846" t="e">
        <v>#N/A</v>
      </c>
      <c r="U846" t="s">
        <v>320</v>
      </c>
      <c r="V846" t="s">
        <v>493</v>
      </c>
    </row>
    <row r="847" spans="1:22" x14ac:dyDescent="0.25">
      <c r="A847" s="1">
        <v>43847</v>
      </c>
      <c r="B847">
        <v>113752</v>
      </c>
      <c r="D847">
        <v>2011314</v>
      </c>
      <c r="E847">
        <v>12255</v>
      </c>
      <c r="F847" t="s">
        <v>441</v>
      </c>
      <c r="G847" t="s">
        <v>933</v>
      </c>
      <c r="H847">
        <v>1</v>
      </c>
      <c r="I847">
        <v>2850</v>
      </c>
      <c r="K847">
        <v>650</v>
      </c>
      <c r="L847">
        <v>0</v>
      </c>
      <c r="M847">
        <v>0</v>
      </c>
      <c r="N847">
        <v>90</v>
      </c>
      <c r="O847">
        <v>0</v>
      </c>
      <c r="P847">
        <v>0</v>
      </c>
      <c r="Q847">
        <v>0</v>
      </c>
      <c r="R847">
        <v>1329.05</v>
      </c>
      <c r="S847">
        <v>2020</v>
      </c>
      <c r="T847" t="e">
        <v>#N/A</v>
      </c>
      <c r="U847" t="s">
        <v>321</v>
      </c>
      <c r="V847" t="s">
        <v>331</v>
      </c>
    </row>
    <row r="848" spans="1:22" x14ac:dyDescent="0.25">
      <c r="A848" s="1">
        <v>43867</v>
      </c>
      <c r="B848">
        <v>113837</v>
      </c>
      <c r="D848">
        <v>2011450</v>
      </c>
      <c r="E848">
        <v>7040</v>
      </c>
      <c r="F848" t="s">
        <v>369</v>
      </c>
      <c r="G848" t="s">
        <v>934</v>
      </c>
      <c r="H848">
        <v>1</v>
      </c>
      <c r="I848">
        <v>1120</v>
      </c>
      <c r="K848">
        <v>640</v>
      </c>
      <c r="L848">
        <v>0</v>
      </c>
      <c r="M848">
        <v>0</v>
      </c>
      <c r="N848">
        <v>10</v>
      </c>
      <c r="O848">
        <v>0</v>
      </c>
      <c r="P848">
        <v>0</v>
      </c>
      <c r="Q848">
        <v>0</v>
      </c>
      <c r="R848">
        <v>538.79999999999995</v>
      </c>
      <c r="S848">
        <v>2020</v>
      </c>
      <c r="T848" t="e">
        <v>#N/A</v>
      </c>
      <c r="U848" t="s">
        <v>316</v>
      </c>
      <c r="V848" t="s">
        <v>326</v>
      </c>
    </row>
    <row r="849" spans="1:22" x14ac:dyDescent="0.25">
      <c r="A849" s="1">
        <v>43867</v>
      </c>
      <c r="B849">
        <v>113837</v>
      </c>
      <c r="D849">
        <v>2011450</v>
      </c>
      <c r="E849">
        <v>7040</v>
      </c>
      <c r="F849" t="s">
        <v>369</v>
      </c>
      <c r="G849" t="s">
        <v>935</v>
      </c>
      <c r="H849">
        <v>1</v>
      </c>
      <c r="I849">
        <v>1120</v>
      </c>
      <c r="K849">
        <v>640</v>
      </c>
      <c r="L849">
        <v>0</v>
      </c>
      <c r="M849">
        <v>0</v>
      </c>
      <c r="N849">
        <v>10</v>
      </c>
      <c r="O849">
        <v>0</v>
      </c>
      <c r="P849">
        <v>0</v>
      </c>
      <c r="Q849">
        <v>0</v>
      </c>
      <c r="R849">
        <v>82.8</v>
      </c>
      <c r="S849">
        <v>2020</v>
      </c>
      <c r="T849" t="e">
        <v>#N/A</v>
      </c>
      <c r="U849" t="s">
        <v>316</v>
      </c>
      <c r="V849" t="s">
        <v>326</v>
      </c>
    </row>
    <row r="850" spans="1:22" x14ac:dyDescent="0.25">
      <c r="A850" s="1">
        <v>43943</v>
      </c>
      <c r="B850">
        <v>114284</v>
      </c>
      <c r="D850">
        <v>2011518</v>
      </c>
      <c r="E850">
        <v>11126</v>
      </c>
      <c r="F850" t="s">
        <v>87</v>
      </c>
      <c r="G850" t="s">
        <v>936</v>
      </c>
      <c r="H850">
        <v>1</v>
      </c>
      <c r="I850">
        <v>4510</v>
      </c>
      <c r="K850">
        <v>640</v>
      </c>
      <c r="L850">
        <v>0</v>
      </c>
      <c r="M850">
        <v>0</v>
      </c>
      <c r="N850">
        <v>2</v>
      </c>
      <c r="O850">
        <v>0</v>
      </c>
      <c r="P850">
        <v>0</v>
      </c>
      <c r="R850">
        <v>33872.1</v>
      </c>
      <c r="S850">
        <v>2020</v>
      </c>
      <c r="T850" t="e">
        <v>#N/A</v>
      </c>
      <c r="U850" t="s">
        <v>323</v>
      </c>
      <c r="V850" t="s">
        <v>326</v>
      </c>
    </row>
    <row r="851" spans="1:22" x14ac:dyDescent="0.25">
      <c r="A851" s="1">
        <v>44000</v>
      </c>
      <c r="B851">
        <v>114587</v>
      </c>
      <c r="D851">
        <v>2011874</v>
      </c>
      <c r="E851">
        <v>6276</v>
      </c>
      <c r="F851" t="s">
        <v>937</v>
      </c>
      <c r="G851" t="s">
        <v>938</v>
      </c>
      <c r="H851">
        <v>1</v>
      </c>
      <c r="I851">
        <v>2720</v>
      </c>
      <c r="K851">
        <v>640</v>
      </c>
      <c r="L851">
        <v>0</v>
      </c>
      <c r="M851">
        <v>0</v>
      </c>
      <c r="N851">
        <v>2</v>
      </c>
      <c r="O851">
        <v>900</v>
      </c>
      <c r="P851">
        <v>0</v>
      </c>
      <c r="R851">
        <v>650</v>
      </c>
      <c r="S851">
        <v>2020</v>
      </c>
      <c r="T851" t="e">
        <v>#N/A</v>
      </c>
      <c r="U851" t="s">
        <v>320</v>
      </c>
      <c r="V851" t="s">
        <v>326</v>
      </c>
    </row>
    <row r="852" spans="1:22" x14ac:dyDescent="0.25">
      <c r="A852" s="1">
        <v>44012</v>
      </c>
      <c r="B852">
        <v>114652</v>
      </c>
      <c r="D852">
        <v>2011577</v>
      </c>
      <c r="E852">
        <v>16241</v>
      </c>
      <c r="F852" t="s">
        <v>939</v>
      </c>
      <c r="G852" t="s">
        <v>940</v>
      </c>
      <c r="H852">
        <v>1</v>
      </c>
      <c r="I852">
        <v>2510</v>
      </c>
      <c r="K852">
        <v>640</v>
      </c>
      <c r="L852">
        <v>0</v>
      </c>
      <c r="M852">
        <v>0</v>
      </c>
      <c r="N852">
        <v>55</v>
      </c>
      <c r="O852">
        <v>510</v>
      </c>
      <c r="P852">
        <v>0</v>
      </c>
      <c r="R852">
        <v>5590</v>
      </c>
      <c r="S852">
        <v>2020</v>
      </c>
      <c r="T852" t="e">
        <v>#N/A</v>
      </c>
      <c r="U852" t="s">
        <v>319</v>
      </c>
      <c r="V852" t="s">
        <v>326</v>
      </c>
    </row>
    <row r="853" spans="1:22" x14ac:dyDescent="0.25">
      <c r="A853" s="1">
        <v>44046</v>
      </c>
      <c r="D853">
        <v>2100422</v>
      </c>
      <c r="E853">
        <v>900191</v>
      </c>
      <c r="F853" t="s">
        <v>669</v>
      </c>
      <c r="H853">
        <v>1</v>
      </c>
      <c r="I853">
        <v>1120</v>
      </c>
      <c r="K853">
        <v>640</v>
      </c>
      <c r="L853">
        <v>0</v>
      </c>
      <c r="M853">
        <v>0</v>
      </c>
      <c r="N853">
        <v>11</v>
      </c>
      <c r="O853">
        <v>0</v>
      </c>
      <c r="P853">
        <v>0</v>
      </c>
      <c r="S853">
        <v>2021</v>
      </c>
      <c r="T853" s="13" t="e">
        <v>#N/A</v>
      </c>
      <c r="U853" t="s">
        <v>316</v>
      </c>
      <c r="V853" t="s">
        <v>326</v>
      </c>
    </row>
    <row r="854" spans="1:22" x14ac:dyDescent="0.25">
      <c r="A854" s="1">
        <v>44050</v>
      </c>
      <c r="D854">
        <v>2011314</v>
      </c>
      <c r="E854">
        <v>12255</v>
      </c>
      <c r="F854" t="s">
        <v>441</v>
      </c>
      <c r="H854">
        <v>1</v>
      </c>
      <c r="I854">
        <v>2850</v>
      </c>
      <c r="K854">
        <v>650</v>
      </c>
      <c r="L854">
        <v>0</v>
      </c>
      <c r="M854">
        <v>0</v>
      </c>
      <c r="N854">
        <v>90</v>
      </c>
      <c r="O854">
        <v>0</v>
      </c>
      <c r="P854">
        <v>0</v>
      </c>
      <c r="S854">
        <v>2021</v>
      </c>
      <c r="T854" s="13" t="e">
        <v>#N/A</v>
      </c>
      <c r="U854" t="s">
        <v>321</v>
      </c>
      <c r="V854" t="s">
        <v>331</v>
      </c>
    </row>
    <row r="855" spans="1:22" x14ac:dyDescent="0.25">
      <c r="A855" s="1">
        <v>44091</v>
      </c>
      <c r="B855">
        <v>115021</v>
      </c>
      <c r="D855">
        <v>2011824</v>
      </c>
      <c r="E855">
        <v>18282</v>
      </c>
      <c r="F855" t="s">
        <v>125</v>
      </c>
      <c r="G855" t="s">
        <v>963</v>
      </c>
      <c r="H855">
        <v>1</v>
      </c>
      <c r="I855">
        <v>2810</v>
      </c>
      <c r="K855">
        <v>640</v>
      </c>
      <c r="L855">
        <v>0</v>
      </c>
      <c r="M855">
        <v>0</v>
      </c>
      <c r="N855">
        <v>90</v>
      </c>
      <c r="O855">
        <v>0</v>
      </c>
      <c r="P855">
        <v>0</v>
      </c>
      <c r="R855">
        <v>170848</v>
      </c>
      <c r="S855">
        <v>2021</v>
      </c>
      <c r="T855" s="13" t="e">
        <v>#N/A</v>
      </c>
      <c r="U855" t="s">
        <v>321</v>
      </c>
      <c r="V855" t="s">
        <v>326</v>
      </c>
    </row>
    <row r="856" spans="1:22" x14ac:dyDescent="0.25">
      <c r="A856" s="1">
        <v>44125</v>
      </c>
      <c r="B856">
        <v>115265</v>
      </c>
      <c r="D856">
        <v>2011867</v>
      </c>
      <c r="E856">
        <v>212317</v>
      </c>
      <c r="F856" t="s">
        <v>695</v>
      </c>
      <c r="G856" t="s">
        <v>964</v>
      </c>
      <c r="H856">
        <v>1</v>
      </c>
      <c r="I856">
        <v>2720</v>
      </c>
      <c r="K856">
        <v>640</v>
      </c>
      <c r="L856">
        <v>0</v>
      </c>
      <c r="M856">
        <v>0</v>
      </c>
      <c r="N856">
        <v>2</v>
      </c>
      <c r="O856">
        <v>900</v>
      </c>
      <c r="P856">
        <v>0</v>
      </c>
      <c r="R856">
        <v>3355</v>
      </c>
      <c r="S856">
        <v>2021</v>
      </c>
      <c r="T856" s="13" t="e">
        <v>#N/A</v>
      </c>
      <c r="U856" t="s">
        <v>320</v>
      </c>
      <c r="V856" t="s">
        <v>326</v>
      </c>
    </row>
    <row r="857" spans="1:22" x14ac:dyDescent="0.25">
      <c r="A857" s="1">
        <v>44169</v>
      </c>
      <c r="B857">
        <v>591370</v>
      </c>
      <c r="D857">
        <v>2100905</v>
      </c>
      <c r="E857">
        <v>900191</v>
      </c>
      <c r="F857" t="s">
        <v>669</v>
      </c>
      <c r="G857" t="s">
        <v>965</v>
      </c>
      <c r="H857">
        <v>1</v>
      </c>
      <c r="I857">
        <v>2720</v>
      </c>
      <c r="K857">
        <v>640</v>
      </c>
      <c r="L857">
        <v>0</v>
      </c>
      <c r="M857">
        <v>0</v>
      </c>
      <c r="N857">
        <v>66</v>
      </c>
      <c r="O857">
        <v>900</v>
      </c>
      <c r="P857">
        <v>0</v>
      </c>
      <c r="R857">
        <v>514.16</v>
      </c>
      <c r="S857">
        <v>2021</v>
      </c>
      <c r="T857" s="13" t="e">
        <v>#N/A</v>
      </c>
      <c r="U857" t="s">
        <v>320</v>
      </c>
      <c r="V857" t="s">
        <v>326</v>
      </c>
    </row>
    <row r="858" spans="1:22" x14ac:dyDescent="0.25">
      <c r="A858" s="1">
        <v>44207</v>
      </c>
      <c r="G858" t="s">
        <v>966</v>
      </c>
      <c r="H858">
        <v>1</v>
      </c>
      <c r="I858">
        <v>2720</v>
      </c>
      <c r="K858">
        <v>640</v>
      </c>
      <c r="L858">
        <v>0</v>
      </c>
      <c r="M858">
        <v>0</v>
      </c>
      <c r="N858">
        <v>2</v>
      </c>
      <c r="O858">
        <v>0</v>
      </c>
      <c r="P858">
        <v>900</v>
      </c>
      <c r="R858">
        <v>-4815</v>
      </c>
      <c r="S858">
        <v>2021</v>
      </c>
      <c r="T858" s="13" t="e">
        <v>#N/A</v>
      </c>
      <c r="U858" t="s">
        <v>320</v>
      </c>
      <c r="V858" t="s">
        <v>326</v>
      </c>
    </row>
    <row r="859" spans="1:22" x14ac:dyDescent="0.25">
      <c r="A859" s="1">
        <v>44315</v>
      </c>
      <c r="G859" t="s">
        <v>967</v>
      </c>
      <c r="H859">
        <v>1</v>
      </c>
      <c r="I859">
        <v>2810</v>
      </c>
      <c r="K859">
        <v>640</v>
      </c>
      <c r="L859">
        <v>0</v>
      </c>
      <c r="M859">
        <v>0</v>
      </c>
      <c r="N859">
        <v>90</v>
      </c>
      <c r="O859">
        <v>0</v>
      </c>
      <c r="P859">
        <v>0</v>
      </c>
      <c r="R859">
        <v>-39826.78</v>
      </c>
      <c r="S859">
        <v>2021</v>
      </c>
      <c r="T859" s="13" t="e">
        <v>#N/A</v>
      </c>
      <c r="U859" t="s">
        <v>321</v>
      </c>
      <c r="V859" t="s">
        <v>326</v>
      </c>
    </row>
    <row r="860" spans="1:22" x14ac:dyDescent="0.25">
      <c r="A860" s="1">
        <v>44336</v>
      </c>
      <c r="B860">
        <v>116559</v>
      </c>
      <c r="D860">
        <v>2101532</v>
      </c>
      <c r="E860">
        <v>212569</v>
      </c>
      <c r="F860" t="s">
        <v>968</v>
      </c>
      <c r="G860" t="s">
        <v>969</v>
      </c>
      <c r="H860">
        <v>1</v>
      </c>
      <c r="I860">
        <v>2720</v>
      </c>
      <c r="K860">
        <v>640</v>
      </c>
      <c r="L860">
        <v>0</v>
      </c>
      <c r="M860">
        <v>0</v>
      </c>
      <c r="N860">
        <v>66</v>
      </c>
      <c r="O860">
        <v>900</v>
      </c>
      <c r="P860">
        <v>0</v>
      </c>
      <c r="R860">
        <v>41458</v>
      </c>
      <c r="S860">
        <v>2021</v>
      </c>
      <c r="T860" s="13" t="e">
        <v>#N/A</v>
      </c>
      <c r="U860" t="s">
        <v>320</v>
      </c>
      <c r="V860" t="s">
        <v>326</v>
      </c>
    </row>
    <row r="861" spans="1:22" x14ac:dyDescent="0.25">
      <c r="A861" s="1">
        <v>44350</v>
      </c>
      <c r="B861">
        <v>116626</v>
      </c>
      <c r="D861">
        <v>2101599</v>
      </c>
      <c r="E861">
        <v>212317</v>
      </c>
      <c r="F861" t="s">
        <v>695</v>
      </c>
      <c r="G861" t="s">
        <v>970</v>
      </c>
      <c r="H861">
        <v>1</v>
      </c>
      <c r="I861">
        <v>2720</v>
      </c>
      <c r="K861">
        <v>640</v>
      </c>
      <c r="L861">
        <v>0</v>
      </c>
      <c r="M861">
        <v>0</v>
      </c>
      <c r="N861">
        <v>2</v>
      </c>
      <c r="O861">
        <v>900</v>
      </c>
      <c r="P861">
        <v>0</v>
      </c>
      <c r="R861">
        <v>1670</v>
      </c>
      <c r="S861">
        <v>2021</v>
      </c>
      <c r="T861" s="13" t="e">
        <v>#N/A</v>
      </c>
      <c r="U861" t="s">
        <v>320</v>
      </c>
      <c r="V861" t="s">
        <v>326</v>
      </c>
    </row>
    <row r="862" spans="1:22" x14ac:dyDescent="0.25">
      <c r="A862" s="1">
        <v>44406</v>
      </c>
      <c r="B862">
        <v>116846</v>
      </c>
      <c r="D862">
        <v>2101614</v>
      </c>
      <c r="E862">
        <v>18282</v>
      </c>
      <c r="F862" t="s">
        <v>125</v>
      </c>
      <c r="G862" t="s">
        <v>971</v>
      </c>
      <c r="H862">
        <v>1</v>
      </c>
      <c r="I862">
        <v>2810</v>
      </c>
      <c r="K862">
        <v>640</v>
      </c>
      <c r="L862">
        <v>0</v>
      </c>
      <c r="M862">
        <v>0</v>
      </c>
      <c r="N862">
        <v>90</v>
      </c>
      <c r="O862">
        <v>0</v>
      </c>
      <c r="P862">
        <v>0</v>
      </c>
      <c r="R862">
        <v>90893</v>
      </c>
      <c r="S862">
        <v>2022</v>
      </c>
      <c r="T862" s="13" t="e">
        <v>#N/A</v>
      </c>
      <c r="U862" t="s">
        <v>321</v>
      </c>
      <c r="V862" t="s">
        <v>326</v>
      </c>
    </row>
    <row r="863" spans="1:22" x14ac:dyDescent="0.25">
      <c r="A863" s="1">
        <v>44406</v>
      </c>
      <c r="B863">
        <v>116846</v>
      </c>
      <c r="D863">
        <v>2101614</v>
      </c>
      <c r="E863">
        <v>18282</v>
      </c>
      <c r="F863" t="s">
        <v>125</v>
      </c>
      <c r="G863" t="s">
        <v>972</v>
      </c>
      <c r="H863">
        <v>1</v>
      </c>
      <c r="I863">
        <v>2810</v>
      </c>
      <c r="K863">
        <v>640</v>
      </c>
      <c r="L863">
        <v>0</v>
      </c>
      <c r="M863">
        <v>0</v>
      </c>
      <c r="N863">
        <v>90</v>
      </c>
      <c r="O863">
        <v>0</v>
      </c>
      <c r="P863">
        <v>0</v>
      </c>
      <c r="R863">
        <v>256272</v>
      </c>
      <c r="S863">
        <v>2022</v>
      </c>
      <c r="T863" s="13" t="e">
        <v>#N/A</v>
      </c>
      <c r="U863" t="s">
        <v>321</v>
      </c>
      <c r="V863" t="s">
        <v>326</v>
      </c>
    </row>
    <row r="864" spans="1:22" x14ac:dyDescent="0.25">
      <c r="A864" s="1">
        <v>44392</v>
      </c>
      <c r="B864">
        <v>116772</v>
      </c>
      <c r="D864">
        <v>2101628</v>
      </c>
      <c r="E864">
        <v>4235</v>
      </c>
      <c r="F864" t="s">
        <v>32</v>
      </c>
      <c r="G864" t="s">
        <v>973</v>
      </c>
      <c r="H864">
        <v>1</v>
      </c>
      <c r="I864">
        <v>2840</v>
      </c>
      <c r="K864">
        <v>640</v>
      </c>
      <c r="L864">
        <v>0</v>
      </c>
      <c r="M864">
        <v>0</v>
      </c>
      <c r="N864">
        <v>90</v>
      </c>
      <c r="O864">
        <v>0</v>
      </c>
      <c r="P864">
        <v>0</v>
      </c>
      <c r="R864">
        <v>349.97</v>
      </c>
      <c r="S864">
        <v>2022</v>
      </c>
      <c r="T864" s="13" t="e">
        <v>#N/A</v>
      </c>
      <c r="U864" t="s">
        <v>321</v>
      </c>
      <c r="V864" t="s">
        <v>326</v>
      </c>
    </row>
    <row r="865" spans="1:22" x14ac:dyDescent="0.25">
      <c r="A865" s="1">
        <v>44452</v>
      </c>
      <c r="G865" t="s">
        <v>974</v>
      </c>
      <c r="H865">
        <v>1</v>
      </c>
      <c r="I865">
        <v>2810</v>
      </c>
      <c r="K865">
        <v>640</v>
      </c>
      <c r="L865">
        <v>0</v>
      </c>
      <c r="M865">
        <v>0</v>
      </c>
      <c r="N865">
        <v>90</v>
      </c>
      <c r="O865">
        <v>0</v>
      </c>
      <c r="P865">
        <v>0</v>
      </c>
      <c r="R865">
        <v>-170000</v>
      </c>
      <c r="S865">
        <v>2022</v>
      </c>
      <c r="T865" s="13" t="e">
        <v>#N/A</v>
      </c>
      <c r="U865" t="s">
        <v>321</v>
      </c>
      <c r="V865" t="s">
        <v>326</v>
      </c>
    </row>
    <row r="866" spans="1:22" x14ac:dyDescent="0.25">
      <c r="A866" s="1">
        <v>44461</v>
      </c>
      <c r="B866">
        <v>591528</v>
      </c>
      <c r="D866">
        <v>22000563</v>
      </c>
      <c r="E866">
        <v>900191</v>
      </c>
      <c r="F866" t="s">
        <v>363</v>
      </c>
      <c r="G866" t="s">
        <v>975</v>
      </c>
      <c r="H866">
        <v>1</v>
      </c>
      <c r="I866">
        <v>2829</v>
      </c>
      <c r="K866">
        <v>640</v>
      </c>
      <c r="L866">
        <v>0</v>
      </c>
      <c r="M866">
        <v>0</v>
      </c>
      <c r="N866">
        <v>90</v>
      </c>
      <c r="O866">
        <v>510</v>
      </c>
      <c r="P866">
        <v>0</v>
      </c>
      <c r="R866">
        <v>269.97000000000003</v>
      </c>
      <c r="S866">
        <v>2022</v>
      </c>
      <c r="T866" s="13" t="e">
        <v>#N/A</v>
      </c>
      <c r="U866" t="s">
        <v>321</v>
      </c>
      <c r="V866" t="s">
        <v>326</v>
      </c>
    </row>
    <row r="867" spans="1:22" x14ac:dyDescent="0.25">
      <c r="A867" s="1">
        <v>44449</v>
      </c>
      <c r="B867">
        <v>117112</v>
      </c>
      <c r="D867">
        <v>2200355</v>
      </c>
      <c r="E867">
        <v>900191</v>
      </c>
      <c r="F867" t="s">
        <v>363</v>
      </c>
      <c r="G867" t="s">
        <v>976</v>
      </c>
      <c r="H867">
        <v>1</v>
      </c>
      <c r="I867">
        <v>2240</v>
      </c>
      <c r="K867">
        <v>640</v>
      </c>
      <c r="L867">
        <v>0</v>
      </c>
      <c r="M867">
        <v>0</v>
      </c>
      <c r="N867">
        <v>1</v>
      </c>
      <c r="O867">
        <v>0</v>
      </c>
      <c r="P867">
        <v>0</v>
      </c>
      <c r="R867">
        <v>167.95</v>
      </c>
      <c r="S867">
        <v>2022</v>
      </c>
      <c r="T867" s="13" t="e">
        <v>#N/A</v>
      </c>
      <c r="U867" t="s">
        <v>357</v>
      </c>
      <c r="V867" t="s">
        <v>326</v>
      </c>
    </row>
    <row r="868" spans="1:22" x14ac:dyDescent="0.25">
      <c r="A868" s="1">
        <v>44524</v>
      </c>
      <c r="B868">
        <v>117699</v>
      </c>
      <c r="D868">
        <v>2200726</v>
      </c>
      <c r="E868">
        <v>4235</v>
      </c>
      <c r="F868" t="s">
        <v>32</v>
      </c>
      <c r="G868" t="s">
        <v>977</v>
      </c>
      <c r="H868">
        <v>1</v>
      </c>
      <c r="I868">
        <v>2240</v>
      </c>
      <c r="K868">
        <v>640</v>
      </c>
      <c r="L868">
        <v>0</v>
      </c>
      <c r="M868">
        <v>31700</v>
      </c>
      <c r="N868">
        <v>1</v>
      </c>
      <c r="O868">
        <v>0</v>
      </c>
      <c r="P868">
        <v>0</v>
      </c>
      <c r="R868">
        <v>426.52</v>
      </c>
      <c r="S868">
        <v>2022</v>
      </c>
      <c r="T868" s="13" t="e">
        <v>#N/A</v>
      </c>
      <c r="U868" t="s">
        <v>357</v>
      </c>
      <c r="V868" t="s">
        <v>326</v>
      </c>
    </row>
  </sheetData>
  <autoFilter ref="A1:V84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Findet</vt:lpstr>
      <vt:lpstr>General Fund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Treasurer</dc:creator>
  <cp:lastModifiedBy>Treasurer</cp:lastModifiedBy>
  <dcterms:created xsi:type="dcterms:W3CDTF">2018-04-17T16:23:26Z</dcterms:created>
  <dcterms:modified xsi:type="dcterms:W3CDTF">2022-02-07T14:21:09Z</dcterms:modified>
</cp:coreProperties>
</file>